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C:\Users\andre\Desktop\Proyectos de investigación\PEF\Variables fuentes\Variables PEFAL\"/>
    </mc:Choice>
  </mc:AlternateContent>
  <xr:revisionPtr revIDLastSave="0" documentId="13_ncr:1_{2E8D8070-2CC6-41C1-B394-50037376FE52}" xr6:coauthVersionLast="47" xr6:coauthVersionMax="47" xr10:uidLastSave="{00000000-0000-0000-0000-000000000000}"/>
  <bookViews>
    <workbookView xWindow="-120" yWindow="-120" windowWidth="20730" windowHeight="11040" tabRatio="963" xr2:uid="{472C97FA-E0E6-404F-93EC-C8AC7DDA09BD}"/>
  </bookViews>
  <sheets>
    <sheet name="Base" sheetId="10" r:id="rId1"/>
    <sheet name="Ministras y Subsec" sheetId="12" r:id="rId2"/>
    <sheet name="Argentina" sheetId="9" r:id="rId3"/>
    <sheet name="Brasil" sheetId="2" r:id="rId4"/>
    <sheet name="Chile" sheetId="3" r:id="rId5"/>
    <sheet name="Colombia" sheetId="4" r:id="rId6"/>
    <sheet name="Costa Rica" sheetId="5" r:id="rId7"/>
    <sheet name="El Salvador" sheetId="6" r:id="rId8"/>
    <sheet name="México" sheetId="7" r:id="rId9"/>
    <sheet name="Nicaragua" sheetId="8" r:id="rId10"/>
    <sheet name="Perú" sheetId="1"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8" i="1" l="1"/>
  <c r="E142" i="3"/>
  <c r="E115" i="3"/>
  <c r="E87" i="3"/>
  <c r="E59" i="3"/>
  <c r="E29" i="3"/>
  <c r="O65" i="12"/>
  <c r="L65" i="12"/>
  <c r="I65" i="12"/>
  <c r="F65" i="12"/>
  <c r="C65" i="12"/>
  <c r="O53" i="12"/>
  <c r="L53" i="12"/>
  <c r="I53" i="12"/>
  <c r="F53" i="12"/>
  <c r="C53" i="12"/>
  <c r="O43" i="12"/>
  <c r="L43" i="12"/>
  <c r="I43" i="12"/>
  <c r="F43" i="12"/>
  <c r="C43" i="12"/>
  <c r="O32" i="12"/>
  <c r="L32" i="12"/>
  <c r="I32" i="12"/>
  <c r="F32" i="12"/>
  <c r="C32" i="12"/>
  <c r="O13" i="12"/>
  <c r="L13" i="12"/>
  <c r="I13" i="12"/>
  <c r="E96" i="1"/>
  <c r="E77" i="1"/>
  <c r="E39" i="1"/>
  <c r="E19" i="1"/>
  <c r="E81" i="7"/>
  <c r="E65" i="7"/>
  <c r="E97" i="6"/>
  <c r="E77" i="6"/>
  <c r="E57" i="6"/>
  <c r="E18" i="6"/>
  <c r="E109" i="4"/>
  <c r="E87" i="4"/>
  <c r="E65" i="4"/>
  <c r="E43" i="4"/>
  <c r="E21" i="4"/>
  <c r="E72" i="2" l="1"/>
  <c r="E58" i="2"/>
  <c r="E45" i="2"/>
  <c r="E31" i="2"/>
  <c r="E1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tc={388CB819-1F33-2E46-A591-E084DB3DC946}</author>
  </authors>
  <commentList>
    <comment ref="A5" authorId="0" shapeId="0" xr:uid="{388CB819-1F33-2E46-A591-E084DB3DC946}">
      <text>
        <t>[Comentario encadenado]
Su versión de Excel le permite leer este comentario encadenado; sin embargo, las ediciones que se apliquen se quitarán si el archivo se abre en una versión más reciente de Excel. Más información: https://go.microsoft.com/fwlink/?linkid=870924
Comentario:
    Áreas dependientes</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tc={1986B72D-E4AA-BF4E-9EAF-6E95FFC12F49}</author>
  </authors>
  <commentList>
    <comment ref="C53" authorId="0" shapeId="0" xr:uid="{1986B72D-E4AA-BF4E-9EAF-6E95FFC12F49}">
      <text>
        <t>[Comentario encadenado]
Su versión de Excel le permite leer este comentario encadenado; sin embargo, las ediciones que se apliquen se quitarán si el archivo se abre en una versión más reciente de Excel. Más información: https://go.microsoft.com/fwlink/?linkid=870924
Comentario:
    Se repite, pero no altera los resultados porque no hubo mujer en ninguno de los dos cargos</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tc={A419DA24-A189-9543-918C-F5DEDAD937E6}</author>
    <author>tc={7728B95B-22E8-1C4D-9677-5396EC9317E7}</author>
    <author>tc={28C78347-FB72-CB47-A109-8E572B3E763D}</author>
  </authors>
  <commentList>
    <comment ref="A21" authorId="0" shapeId="0" xr:uid="{A419DA24-A189-9543-918C-F5DEDAD937E6}">
      <text>
        <t>[Comentario encadenado]
Su versión de Excel le permite leer este comentario encadenado; sin embargo, las ediciones que se apliquen se quitarán si el archivo se abre en una versión más reciente de Excel. Más información: https://go.microsoft.com/fwlink/?linkid=870924
Comentario:
    Antes había un departamento de Diplomacia Cultural pero era ilegal (no oficial) https://www.eleconomista.com.mx/politica/Secretaria-de-Relaciones-Exteriores-estrena-reglamento-interior-que-crea-nuevas-direcciones-20210615-0045.html</t>
      </text>
    </comment>
    <comment ref="C27" authorId="1" shapeId="0" xr:uid="{7728B95B-22E8-1C4D-9677-5396EC9317E7}">
      <text>
        <t>[Comentario encadenado]
Su versión de Excel le permite leer este comentario encadenado; sin embargo, las ediciones que se apliquen se quitarán si el archivo se abre en una versión más reciente de Excel. Más información: https://go.microsoft.com/fwlink/?linkid=870924
Comentario:
    Dejó su cargo el 14 de julio</t>
      </text>
    </comment>
    <comment ref="C31" authorId="2" shapeId="0" xr:uid="{28C78347-FB72-CB47-A109-8E572B3E763D}">
      <text>
        <t>[Comentario encadenado]
Su versión de Excel le permite leer este comentario encadenado; sin embargo, las ediciones que se apliquen se quitarán si el archivo se abre en una versión más reciente de Excel. Más información: https://go.microsoft.com/fwlink/?linkid=870924
Comentario:
    Asume el 3 de agosto, pero Martha Delgado presenta renuncia a inicios de mayo (por lo tanto, estuvo menos tiempo del año)</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tc={14FCE433-3E65-F540-A19D-ECD26F3FC811}</author>
    <author>tc={0E81BCDB-6174-6546-8373-EF94A4513E9C}</author>
  </authors>
  <commentList>
    <comment ref="C16" authorId="0" shapeId="0" xr:uid="{14FCE433-3E65-F540-A19D-ECD26F3FC811}">
      <text>
        <t>[Comentario encadenado]
Su versión de Excel le permite leer este comentario encadenado; sin embargo, las ediciones que se apliquen se quitarán si el archivo se abre en una versión más reciente de Excel. Más información: https://go.microsoft.com/fwlink/?linkid=870924
Comentario:
    La designaron el 14 de mayo</t>
      </text>
    </comment>
    <comment ref="C67" authorId="1" shapeId="0" xr:uid="{0E81BCDB-6174-6546-8373-EF94A4513E9C}">
      <text>
        <t>[Comentario encadenado]
Su versión de Excel le permite leer este comentario encadenado; sin embargo, las ediciones que se apliquen se quitarán si el archivo se abre en una versión más reciente de Excel. Más información: https://go.microsoft.com/fwlink/?linkid=870924
Comentario:
    Se fue en agosto, estuvo más tiempo que la siguiente
Respuesta:
    https://www.linkedin.com/in/luis-enrique-chávez-basagoitia-28726024/?original_referer=https%3A%2F%2Fwww%2Egoogle%2Ecom%2F&amp;originalSubdomain=be</t>
      </text>
    </comment>
  </commentList>
</comments>
</file>

<file path=xl/sharedStrings.xml><?xml version="1.0" encoding="utf-8"?>
<sst xmlns="http://schemas.openxmlformats.org/spreadsheetml/2006/main" count="2413" uniqueCount="905">
  <si>
    <t>MINISTERIO DE RELACIONES EXTERIORES, COMERCIO INTERNACIONAL Y CULTO</t>
  </si>
  <si>
    <t>Dirección del Instituto del Servicio Exterior de la Nación (ISEN)</t>
  </si>
  <si>
    <t>Renato Carlos Sersale Di Cerisano</t>
  </si>
  <si>
    <t>Masculino</t>
  </si>
  <si>
    <t>https://www.cancilleria.gob.ar/es/ministerio-de-relaciones-exteriores-comercio-internacional-y-culto</t>
  </si>
  <si>
    <t>Unidad Gabinete de Asesores</t>
  </si>
  <si>
    <t>Dirección Nacional de Cooperación Internacional</t>
  </si>
  <si>
    <t>Dirección del Centro de Estudios de Política Internacional</t>
  </si>
  <si>
    <t>Dirección de Asuntos Nacionales</t>
  </si>
  <si>
    <t xml:space="preserve"> </t>
  </si>
  <si>
    <t>Femenino</t>
  </si>
  <si>
    <t>https://www.cancilleria.gob.ar/es/ministerio-de-relaciones-exteriores-comercio-internacional-y-culto/unidad-gabinete-de-asesores</t>
  </si>
  <si>
    <t>Dirección de Tratados</t>
  </si>
  <si>
    <t>Santiago Javier Vazquez Montenegro</t>
  </si>
  <si>
    <t>Dirección de Contencioso Internacional en Materia de Derechos Humanos</t>
  </si>
  <si>
    <t>Alberto Javier Salgado</t>
  </si>
  <si>
    <t>SECRETARÍA DE RELACIONES EXTERIORES</t>
  </si>
  <si>
    <t>Dirección General de Asuntos Consulares</t>
  </si>
  <si>
    <t>Dirección de Asuntos Culturales</t>
  </si>
  <si>
    <t>Subsecretaría de Política Exterior</t>
  </si>
  <si>
    <t>Marcia Rosa Levaggi</t>
  </si>
  <si>
    <t>https://www.cancilleria.gob.ar/es/ministerio-de-relaciones-exteriores-comercio-internacional-y-culto/secretaria-de-relaciones-exteriores/subsecretaria-de-politica-exterior</t>
  </si>
  <si>
    <t>Dirección de Organismos Internacionales</t>
  </si>
  <si>
    <t>Dirección de Asia y Oceanía</t>
  </si>
  <si>
    <t>Dirección de África del Norte y Medio Oriente</t>
  </si>
  <si>
    <t>Dirección de África Subsahariana</t>
  </si>
  <si>
    <t>Dirección de Asuntos Ambientales</t>
  </si>
  <si>
    <t>Corina Beatriz Lehmann</t>
  </si>
  <si>
    <t>Dirección de Seguridad Internacional, Asuntos Nucleares y Espaciales</t>
  </si>
  <si>
    <t>Dirección de Europa</t>
  </si>
  <si>
    <t>Dirección de América del Norte</t>
  </si>
  <si>
    <t>Dirección de Asuntos de Género y Diversidad</t>
  </si>
  <si>
    <t>Dirección de Derechos Humanos</t>
  </si>
  <si>
    <t>Dirección de Seguridad Humana, Innovación y Asuntos Tecnológicos Internacionales</t>
  </si>
  <si>
    <t>Subsecretaría de Asuntos Americanos</t>
  </si>
  <si>
    <t>Embajador Mariano Vergara</t>
  </si>
  <si>
    <t>https://www.cancilleria.gob.ar/es/ministerio-de-relaciones-exteriores-comercio-internacional-y-culto/secretaria-de-relaciones-exteriores/subsecretaria-de-asuntos-americanos</t>
  </si>
  <si>
    <t>Dirección de Coordinación de las Comisiones Binacionales Vinculadas a la Cuenca del Plata</t>
  </si>
  <si>
    <t>Ministro Nicolás Sergio Rebok</t>
  </si>
  <si>
    <t>Dirección de Límites y Fronteras</t>
  </si>
  <si>
    <t>Gabriel Alberto Servetto</t>
  </si>
  <si>
    <t>Dirección de América del Sur</t>
  </si>
  <si>
    <t>Comisión Nacional de Límites Internacionales</t>
  </si>
  <si>
    <t>Gustavo Cristian Bobrik</t>
  </si>
  <si>
    <t>Dirección de Asuntos Regionales</t>
  </si>
  <si>
    <t>Dirección de América Central, Caribe y México</t>
  </si>
  <si>
    <t>Dirección de Asuntos Políticos del MERCOSUR</t>
  </si>
  <si>
    <t>Daniel Jorge Pepa</t>
  </si>
  <si>
    <t>SECRETARÍA DE MALVINAS, ANTÁRTIDA, POLÍTICA OCEÁNICA Y ATLÁNTICO SUR</t>
  </si>
  <si>
    <t>Dirección Nacional de Política Exterior Antártica</t>
  </si>
  <si>
    <t>Fausto Mariano López Crozet</t>
  </si>
  <si>
    <t>https://www.cancilleria.gob.ar/es/ministerio-de-relaciones-exteriores-comercio-internacional-y-culto/secretaria-de-malvinas-antartida-politica-oceanica-y-atlantico-sur</t>
  </si>
  <si>
    <t>Dirección Nacional del Antártico</t>
  </si>
  <si>
    <t>Instituto Antártico Argentino</t>
  </si>
  <si>
    <t>Walter Patricio Mac Cormack</t>
  </si>
  <si>
    <t>Dirección Nacional de Malvinas e Islas del Atlántico Sur</t>
  </si>
  <si>
    <t>SECRETARÍA DE RELACIONES ECONÓMICAS INTERNACIONALES</t>
  </si>
  <si>
    <t>Subsecretaría de Negociaciones Económicas Internacionales e Integración</t>
  </si>
  <si>
    <t>Gabriel Arturo Martínez</t>
  </si>
  <si>
    <t>https://www.cancilleria.gob.ar/es/ministerio-de-relaciones-exteriores-comercio-internacional-y-culto/secretaria-de-relaciones-economicas-internacionales/subsecretaria-negociaciones-economicas-int</t>
  </si>
  <si>
    <t>Subsecretaría de Promoción de las Exportaciones, las Inversiones, la Educación, la Ciencia y la Cultura</t>
  </si>
  <si>
    <t>Ramiro Hernán Velloso</t>
  </si>
  <si>
    <t>https://www.cancilleria.gob.ar/es/ministerio-de-relaciones-exteriores-comercio-internacional-y-culto/secretaria-de-relaciones-economicas-internacionales/subsecretaria-de-promocion-de-las-exportaciones</t>
  </si>
  <si>
    <t>Dirección de Misiones Oficiales</t>
  </si>
  <si>
    <t>SECRETARÍA DE CULTO</t>
  </si>
  <si>
    <t>Dirección Nacional de Asuntos de Culto</t>
  </si>
  <si>
    <t>María Moglia</t>
  </si>
  <si>
    <t>https://www.cancilleria.gob.ar/es/ministerio-de-relaciones-exteriores-comercio-internacional-y-culto/secretaria-de-culto</t>
  </si>
  <si>
    <t>Dirección Nacional de Culto Católico</t>
  </si>
  <si>
    <t>Agustín Ezequiel Caulo</t>
  </si>
  <si>
    <t>Dirección Nacional del Registro Nacional de Cultos</t>
  </si>
  <si>
    <t>Jorge Daniel Stokland</t>
  </si>
  <si>
    <t>ISEN</t>
  </si>
  <si>
    <t>Antonio Zuain</t>
  </si>
  <si>
    <t>https://www.cancilleria.gob.ar/es/instituto-del-servicio-exterior-de-la-nacion/acerca-del-isen</t>
  </si>
  <si>
    <t>N/D</t>
  </si>
  <si>
    <t>Eduardo Demayo</t>
  </si>
  <si>
    <t>Ministerio</t>
  </si>
  <si>
    <t>Año</t>
  </si>
  <si>
    <t>Persona a cargo</t>
  </si>
  <si>
    <t>Género</t>
  </si>
  <si>
    <t>Código</t>
  </si>
  <si>
    <t>Fuente</t>
  </si>
  <si>
    <t>Secretaría de América Latina y el Caribe</t>
  </si>
  <si>
    <t>Gisela Maria Figueiredo Padovan</t>
  </si>
  <si>
    <t>https://www.gov.br/mre/es/composicion/secretaria-de-america-latina-caribe</t>
  </si>
  <si>
    <t xml:space="preserve"> Secretaría de Europa y América del Norte</t>
  </si>
  <si>
    <t>Maria Luisa Escorel de Moraes</t>
  </si>
  <si>
    <t>https://www.gov.br/mre/es/composicion/secretaria-de-europa-y-america-del-norte</t>
  </si>
  <si>
    <t>Secretaría de África y del Medio Oriente</t>
  </si>
  <si>
    <t>Carlos Sérgio Sobral Duarte</t>
  </si>
  <si>
    <t>https://www.gov.br/mre/es/composicion/secretaria-de-africa-medio-oriente</t>
  </si>
  <si>
    <t>Secretaría de Asia y el Pacífico</t>
  </si>
  <si>
    <t>Eduardo Paes Saboia</t>
  </si>
  <si>
    <t>https://www.gov.br/mre/es/composicion/secretaria-de-asia-el-pacifico</t>
  </si>
  <si>
    <t xml:space="preserve"> Secretaría de Asuntos Económicos e Financieros</t>
  </si>
  <si>
    <t>Mauricio Carvalho Lyrio</t>
  </si>
  <si>
    <t>https://www.gov.br/mre/es/composicion/secretaria-de-asuntos-economicos-financieiros</t>
  </si>
  <si>
    <t>Secretaría de Asuntos Multilaterales Políticos</t>
  </si>
  <si>
    <t>Carlos Márcio Bicalho Cozendey</t>
  </si>
  <si>
    <t>https://www.gov.br/mre/es/composicion/secretaria-de-asuntos-multilaterales-politicos</t>
  </si>
  <si>
    <t>Secretaría de Promoción Comercial, Ciencia, Tecnología, Innovación y Cultura</t>
  </si>
  <si>
    <t>Laudemar Gonçalves de Aguiar Neto</t>
  </si>
  <si>
    <t>https://www.gov.br/mre/es/composicion/secretaria-de-promocion-comercial-ciencia-tecnologia-innovacion-y-cultura</t>
  </si>
  <si>
    <t>Secretaría de Comunidades Brasileñas, Asuntos Consulares y Jurídicos</t>
  </si>
  <si>
    <t>Leonardo Luis Gorgulho Nogueira Fernandes</t>
  </si>
  <si>
    <t>https://www.gov.br/mre/es/composicion/secretaria-de-comunidades-brasilenas-asuntos-consulares-juridicos</t>
  </si>
  <si>
    <t>Secretaría de Clima, Energia y Medioambiente</t>
  </si>
  <si>
    <t>André Aranha Corrêa do Lago</t>
  </si>
  <si>
    <t>https://www.gov.br/mre/es/composicion/secretaria-de-clima-energia-y-medioambiente</t>
  </si>
  <si>
    <t xml:space="preserve"> Instituto Rio Branco</t>
  </si>
  <si>
    <t>Mitzi Gurgel Valente da Costa</t>
  </si>
  <si>
    <t>https://www.gov.br/mre/es/composicion/instituto-rio-branco</t>
  </si>
  <si>
    <t>Agencia de C.I.</t>
  </si>
  <si>
    <t>Secretaría</t>
  </si>
  <si>
    <t xml:space="preserve"> Secretaría de Europa y América del Norte </t>
  </si>
  <si>
    <t xml:space="preserve">Secretaría de África y del Medio Oriente </t>
  </si>
  <si>
    <t>Agencia de Cooperación Internacional</t>
  </si>
  <si>
    <t>Instituto Rio Branco</t>
  </si>
  <si>
    <t>Total</t>
  </si>
  <si>
    <t>Total Mujeres</t>
  </si>
  <si>
    <t>Porcentaje 2024</t>
  </si>
  <si>
    <t>Porcentaje 2023</t>
  </si>
  <si>
    <t>Porcentaje 2022</t>
  </si>
  <si>
    <t>Porcentaje 2021</t>
  </si>
  <si>
    <t>Porcentaje 2020</t>
  </si>
  <si>
    <t>Total mujeres</t>
  </si>
  <si>
    <t>SUBSECRETARÍA DE RELACIONES EXTERIORES</t>
  </si>
  <si>
    <t>Secretaría General de Política  Exterior (SEGEN)</t>
  </si>
  <si>
    <t>Rodrigo Olsen</t>
  </si>
  <si>
    <t>https://www.minrel.gob.cl/minrel/politica-exterior/secretaria-general-de-politica-exterior-segen</t>
  </si>
  <si>
    <t>División de América del Sur</t>
  </si>
  <si>
    <t xml:space="preserve"> Christian Hodges-Nugent Docmac</t>
  </si>
  <si>
    <t>https://www.minrel.gob.cl/ministerio/politica-exterior/diramesur</t>
  </si>
  <si>
    <t>División de América del Norte, Central y el Caribe</t>
  </si>
  <si>
    <t>Beatriz de la Fuente</t>
  </si>
  <si>
    <t>https://www.minrel.gob.cl/ministerio/politica-exterior/direccion-america-del-norte-centroamerica-y-el-caribe</t>
  </si>
  <si>
    <t xml:space="preserve">División de Asia Pacífico </t>
  </si>
  <si>
    <t>Pablo Arriarán Ahumada</t>
  </si>
  <si>
    <t>https://www.minrel.gob.cl/politica-exterior/dirapac</t>
  </si>
  <si>
    <t>División de Europa</t>
  </si>
  <si>
    <t>Francisco Gormaz Lira</t>
  </si>
  <si>
    <t>https://www.minrel.gob.cl/politica-exterior/secretaria-general-de-politica-exterior/direuropa</t>
  </si>
  <si>
    <t>División de Medio Oriente y África</t>
  </si>
  <si>
    <t>Juan Manuel Pino Vásquez</t>
  </si>
  <si>
    <t>https://www.minrel.gob.cl/politica-exterior/secretaria-general-de-politica-exterior/diremoa</t>
  </si>
  <si>
    <t>División de las Culturas, las Artes, el Patrimonio y Diplomacia Pública</t>
  </si>
  <si>
    <t>Roberto Abu-Eid A.</t>
  </si>
  <si>
    <t>https://www.dirac.gob.cl/noticias/somos</t>
  </si>
  <si>
    <t>División de Asuntos Multilaterales</t>
  </si>
  <si>
    <t xml:space="preserve"> Carla Serazzi</t>
  </si>
  <si>
    <t>https://www.minrel.gob.cl/politca-exterior/secretaria-general-de-politica-exterior/dimulti</t>
  </si>
  <si>
    <t>División de Medio Ambiente, Cambio Climático y Océanos</t>
  </si>
  <si>
    <t>Julio Cordano</t>
  </si>
  <si>
    <t>https://www.minrel.gob.cl/politca-exterior/secretaria-general-de-politica-exterior/dima</t>
  </si>
  <si>
    <t xml:space="preserve">División de Asuntos Antárticos </t>
  </si>
  <si>
    <t>Marcos Correa Letelier</t>
  </si>
  <si>
    <t>https://www.minrel.gob.cl/politica-exterior/direccion-antartica</t>
  </si>
  <si>
    <t>División de Ciencia, Energía, Educación, Innovación y Astronomía</t>
  </si>
  <si>
    <t xml:space="preserve"> Julio Bravo Iubini</t>
  </si>
  <si>
    <t>https://www.minrel.gob.cl/politica-exterior/secretaria-general-de-politica-exterior/decyti</t>
  </si>
  <si>
    <t>División de Derechos Humanos</t>
  </si>
  <si>
    <t xml:space="preserve"> Tomás Pascual Ricke</t>
  </si>
  <si>
    <t>https://www.minrel.gob.cl/ministerio/direcciones/direccion-de-derechos-humanos</t>
  </si>
  <si>
    <t>División de Seguridad Internacional y Humana</t>
  </si>
  <si>
    <t>Hugo Ignacio Llanos Mardones</t>
  </si>
  <si>
    <t>https://www.minrel.gob.cl/politica-exterior/secretaria-general-de-politica-exterior/disin</t>
  </si>
  <si>
    <t>División de Integración Regional Multilateral</t>
  </si>
  <si>
    <t>Constanza Figueroa Sepúlveda</t>
  </si>
  <si>
    <t>https://www.minrel.gob.cl/politica-exterior/secretaria-general-de-politica-exterior/direm</t>
  </si>
  <si>
    <t xml:space="preserve">Dirección General de Asuntos Consulares, Inmigración y Chilenos en el Exterior				</t>
  </si>
  <si>
    <t>Marta Bonet Guerricabeitia</t>
  </si>
  <si>
    <t>https://www.minrel.gob.cl/ministerio/direcciones/direccion-asuntos-consulares-y-de-inmigracion</t>
  </si>
  <si>
    <t>División de Política Consular</t>
  </si>
  <si>
    <t>Valeria Chávez Toledo</t>
  </si>
  <si>
    <t>https://www.minrel.gob.cl/ministerio/direcciones/direccion-asuntos-consulares-y-de-inmigracion/dipoc</t>
  </si>
  <si>
    <t>División para la Comunidad de Chilenos en el Exterior</t>
  </si>
  <si>
    <t>Fernando Salas G</t>
  </si>
  <si>
    <t>https://www.minrel.gob.cl/ministerio/direcciones/direccion-asuntos-consulares-y-de-inmigracion/dicoex</t>
  </si>
  <si>
    <t>División de Servicios Consulares</t>
  </si>
  <si>
    <t>Eugenio Del Solar Silva</t>
  </si>
  <si>
    <t>https://www.minrel.gob.cl/ministerio/direcciones/direccion-asuntos-consulares-y-de-inmigracion/diser</t>
  </si>
  <si>
    <t>División de Migraciones</t>
  </si>
  <si>
    <t xml:space="preserve"> Pedro Hernández González</t>
  </si>
  <si>
    <t>https://www.minrel.gob.cl/ministerio/direcciones/division-de-migraciones</t>
  </si>
  <si>
    <t xml:space="preserve">Academia Diplomática de Chile "Andrés Bello" </t>
  </si>
  <si>
    <t>https://academiadiplomatica.cl/funcionarios-acade/</t>
  </si>
  <si>
    <t>AGCID</t>
  </si>
  <si>
    <t>Enrique  O'Farrill Julien</t>
  </si>
  <si>
    <t>https://www.agci.cl/acerca-de-agci/quienes-somos/director-ejecutivo</t>
  </si>
  <si>
    <t>SUBSECRETARÍA DE RELACIONES ECONÓMICAS INTERNACIONALES</t>
  </si>
  <si>
    <t>Dirección General de Asuntos Económicos Bilaterales</t>
  </si>
  <si>
    <t>Dirección General de Asuntos Económicos Multilaterales</t>
  </si>
  <si>
    <t>Secretaría / Divisiones</t>
  </si>
  <si>
    <t>Sebastián Gómez F.</t>
  </si>
  <si>
    <t>https://organigrama.subrei.gob.cl</t>
  </si>
  <si>
    <t>Marcela Otero F.</t>
  </si>
  <si>
    <t>DESPACHO DEL MINISTRO DE RELACIONES EXTERIORES</t>
  </si>
  <si>
    <t>Dirección de la Academia Diplomática</t>
  </si>
  <si>
    <t>Jorge Alberto Rivadeneira Ramírez</t>
  </si>
  <si>
    <t>Dirección para el Desarrollo y la Integración Fronteriza</t>
  </si>
  <si>
    <t>María del Pilar González Moreno</t>
  </si>
  <si>
    <t>DESPACHO DEL VICEMINISTRO DE RELACIONES EXTERIORES</t>
  </si>
  <si>
    <t>https://www.cancilleria.gov.co/sites/default/files/FOTOS2024/Organigramas%20v19%20(1).pdf</t>
  </si>
  <si>
    <t>Dirección de América</t>
  </si>
  <si>
    <t>Alejandro Rueda Serbousek</t>
  </si>
  <si>
    <t>Patricia Cortés Ortiz</t>
  </si>
  <si>
    <t>Dirección de Asia, África y Oceanía</t>
  </si>
  <si>
    <t>Nelsy Raquel Munar Jaramillo</t>
  </si>
  <si>
    <t>Dirección de Soberanía Territorial</t>
  </si>
  <si>
    <t>Diego Felipe Cadena Montenegro</t>
  </si>
  <si>
    <t>DESPACHO DE LA VICEMINISTRA DE ASUNTOS MULTILATERALES</t>
  </si>
  <si>
    <t>Edgar Rodrigo Rojas Garavito</t>
  </si>
  <si>
    <t>Dirección de Asuntos Económicos, Sociales y Ambientales</t>
  </si>
  <si>
    <t>Constanza Bejarano Ramos</t>
  </si>
  <si>
    <t>Dirección de Derechos Humanos y Derecho Internacional Humanitario</t>
  </si>
  <si>
    <t>Claudia Teresa Cáceres Domínguez</t>
  </si>
  <si>
    <t>Dirección de Cooperación Internacional</t>
  </si>
  <si>
    <t>María Andrea Albán Durán</t>
  </si>
  <si>
    <t>Ana Catalina Ceballos Carriazo</t>
  </si>
  <si>
    <t>Dirección de Mecanismos de Concertación e Integración Regionales</t>
  </si>
  <si>
    <t>Javier Darío Higuera Ángel</t>
  </si>
  <si>
    <t>SECRETARÍA GENERAL</t>
  </si>
  <si>
    <t>Dirección de Asuntos Migratorios, Consulares y Servicio Ciudadano</t>
  </si>
  <si>
    <t>Martha Patricia Medina González</t>
  </si>
  <si>
    <t>Agencia Presidencial de la Cooperación Internacional de Colombia</t>
  </si>
  <si>
    <t>Eleonora Betancur González</t>
  </si>
  <si>
    <t>https://www.apccolombia.gov.co/quienes-somos/direccion-general</t>
  </si>
  <si>
    <t>Secretaría / Divisiones / Despachos / Oficinas</t>
  </si>
  <si>
    <t>DIRECCIÓN GENERAL</t>
  </si>
  <si>
    <t>DIRECCIÓN DE POLÍTICA EXTERIOR</t>
  </si>
  <si>
    <t>Departamento de Derecho Internacional y Derechos Humanos</t>
  </si>
  <si>
    <t>Departamento de Límites, Fonteras y Tratados Internacionales</t>
  </si>
  <si>
    <t>Departamento de Organismos Internacionales</t>
  </si>
  <si>
    <t>Departamento de Desarrollo Sostenible y Conservación del Medio Ambiente</t>
  </si>
  <si>
    <t>Departamento de Desarme, Terrorismo y Crimen Organizado</t>
  </si>
  <si>
    <t>Departamento de Áreas Geográficas</t>
  </si>
  <si>
    <t>DIRECCIÓN DE COOPERACIÓN INTERNACIONAL</t>
  </si>
  <si>
    <t>Academia Diplomática "Manuel María de Peralta"</t>
  </si>
  <si>
    <t>Dirección / Departamentos</t>
  </si>
  <si>
    <t>ORGANIGRAMA</t>
  </si>
  <si>
    <t>https://www.rree.go.cr/?sec=ministerio&amp;cat=acerca&amp;cont=405</t>
  </si>
  <si>
    <t>Instituto Especializado de Educación Superior para la Formación Diplomática</t>
  </si>
  <si>
    <t>Claudia María Samayoa Herrera</t>
  </si>
  <si>
    <t>https://www.transparencia.gob.sv/institutions/rree/documents/organigrama</t>
  </si>
  <si>
    <t>VICEMINISTERIO DE RELACIONES EXTERIORES, INTEGRACIÓN Y PROMOCIÓN ECONÓMICA</t>
  </si>
  <si>
    <t>Dirección General de Política Exterior</t>
  </si>
  <si>
    <t>Rina Yesenia Lozano Gallegos</t>
  </si>
  <si>
    <t>.</t>
  </si>
  <si>
    <t>Dirección General de Soberanía e Integridad Territorial</t>
  </si>
  <si>
    <t>Ana Elizabeth Villalta Viscarra</t>
  </si>
  <si>
    <t>Dirección General de Desarrollo Social Integral</t>
  </si>
  <si>
    <t>Ana Elizabeth Cubías Medina</t>
  </si>
  <si>
    <t>Dirección Ejecutiva de la Oficina Nacional del Proyecto de Integración y Desarrollo de Mesoamérica</t>
  </si>
  <si>
    <t>Nelson Ovidio Arévalo Alvarado</t>
  </si>
  <si>
    <t>VICEMINISTERIO DE LOS SALVADOREÑOS EN EL EXTERIOR</t>
  </si>
  <si>
    <t>Dirección General de Vinculación con Salvadoreños en el Exterior</t>
  </si>
  <si>
    <t>Diana Florence Echeverría de Vega</t>
  </si>
  <si>
    <t>Dirección General de Derechos Humanos</t>
  </si>
  <si>
    <t>Tania Camila Rosa</t>
  </si>
  <si>
    <t>VICEMINISTERIO DE COOPERACIÓN PARA EL DESARROLLO</t>
  </si>
  <si>
    <t>Dirección General de Cooperación para el Desarrollo</t>
  </si>
  <si>
    <t>Verónica Olivares</t>
  </si>
  <si>
    <t>Dirección General de Relaciones Económicas</t>
  </si>
  <si>
    <t>Sandra Alejandrina Morales de Duje</t>
  </si>
  <si>
    <t>Oficina de Asuntos Culturales</t>
  </si>
  <si>
    <t>Ana Claudia Ardón de Portillo</t>
  </si>
  <si>
    <t>TOTAL UNIDADES</t>
  </si>
  <si>
    <t>TOTAL MUJERES</t>
  </si>
  <si>
    <t>PORCENTAJE 2020</t>
  </si>
  <si>
    <t>SECRETARIA DE RELACIONES EXTERIORES</t>
  </si>
  <si>
    <t>https://sre.gob.mx/sre-docs/organigrama/estructurabasica.pdf</t>
  </si>
  <si>
    <t>Dirección Ejecutiva de Diplomacia Cultural y Turística</t>
  </si>
  <si>
    <t>Instituto de los Mexicanos en el Exterior</t>
  </si>
  <si>
    <t>SUBSECRETARIA DE RELACIONES EXTERIORES</t>
  </si>
  <si>
    <t>Dirección General para Asia-Pacífico</t>
  </si>
  <si>
    <t>Dirección General para África, Asia Central y Medio Oriente</t>
  </si>
  <si>
    <t>Dirección General para Europa</t>
  </si>
  <si>
    <t>JEFATURA DE UNIDAD PARA AMÉRICA DEL NORTE</t>
  </si>
  <si>
    <t>SUBSECRETARIA PARA AMÉRICA LATINA Y EL CARIBE</t>
  </si>
  <si>
    <t>SUBSECRETARIA PARA ASUNTOS MULTILATERALES Y DERECHOS HUMANOS</t>
  </si>
  <si>
    <t>AGENCIA MEXICANA DE COOPERACIÓN INTERNACIONAL PARA EL DESARROLLO</t>
  </si>
  <si>
    <t>Secretario General</t>
  </si>
  <si>
    <t>Eric Anderson Machado</t>
  </si>
  <si>
    <t>https://www.gob.pe/institucion/rree/funcionarios</t>
  </si>
  <si>
    <t>https://s3.amazonaws.com/documentos.api.gob.pe/vfpku9gxos9fsfqnljsg8pgvwitj?response-content-disposition=inline%3B%20filename%3D%22Organigrama_del_Ministerio_de_Relaciones_Exteriores.pdf%22%3B%20filename%2A%3DUTF-8%27%27Organigrama_del_Ministerio_de_Relaciones_Exteriores.pdf&amp;response-content-type=application%2Fpdf&amp;X-Amz-Algorithm=AWS4-HMAC-SHA256&amp;X-Amz-Credential=AKIAJREKOSPKMJFYJDAQ%2F20240508%2Fus-east-1%2Fs3%2Faws4_request&amp;X-Amz-Date=20240508T194351Z&amp;X-Amz-Expires=300&amp;X-Amz-SignedHeaders=host&amp;X-Amz-Signature=2505b6191f65ef8fa12ca1770ed9569d6f5de1b835537c762763de3d271cb757</t>
  </si>
  <si>
    <t>Director General de Estudios y Estrategias de Política Exterior</t>
  </si>
  <si>
    <t>Manuel Augusto de Cossío Klüver</t>
  </si>
  <si>
    <t>Directora General de Soberanía, Límites y Asuntos Antárticos</t>
  </si>
  <si>
    <t>María Elvira Velásquez Rivas Plata</t>
  </si>
  <si>
    <t>Director General de Asia y Oceanía</t>
  </si>
  <si>
    <t>Fernando Julio antonio Quirós Campos</t>
  </si>
  <si>
    <t>Director General de África, Medio Oriente y Países del Golfo</t>
  </si>
  <si>
    <t>Gustavo Lembcke Hoyle</t>
  </si>
  <si>
    <t>Director General de América</t>
  </si>
  <si>
    <t>Roberto Rafael Max Rodriguez Arnillas</t>
  </si>
  <si>
    <t>Director General de Promoción Económica</t>
  </si>
  <si>
    <t>Augusto Morelli Salgado</t>
  </si>
  <si>
    <t>Director General para Asuntos Multilaterales y Globales</t>
  </si>
  <si>
    <t>Jorge Félix Rubio Correa</t>
  </si>
  <si>
    <t>Directora General para Asuntos Económicos</t>
  </si>
  <si>
    <t>María Eugenia Echeverría Herrera</t>
  </si>
  <si>
    <t>Director General de Comunidades Peruanas en el Exterior y Asuntos Consulares</t>
  </si>
  <si>
    <t>Alberto Alejandro Farje Orna</t>
  </si>
  <si>
    <t>Director General para Asuntos Culturales</t>
  </si>
  <si>
    <t>Guido Octavio Toro Cornerjo</t>
  </si>
  <si>
    <t>Director General de Tratados</t>
  </si>
  <si>
    <t>Francisco Tenya Hasegawa</t>
  </si>
  <si>
    <t>Directora General de Europa</t>
  </si>
  <si>
    <t>Gloria Lissete Nalvarete Simoni De Isasi</t>
  </si>
  <si>
    <t>TOTAL DEPARTAMENTOS</t>
  </si>
  <si>
    <t>PORCENTAJE 2024</t>
  </si>
  <si>
    <t>https://mapadelestado.jefatura.gob.ar/ministerios/003</t>
  </si>
  <si>
    <t xml:space="preserve"> Ruy Pereira</t>
  </si>
  <si>
    <t>https://www.gov.br/abc/es/acceso-a-la-informacion/institucional/quienes-somos</t>
  </si>
  <si>
    <t>https://50historias.injuv.gob.cl/marcela-otero-fuentes/</t>
  </si>
  <si>
    <t>https://www.subrei.gob.cl/nosotros/autoridades</t>
  </si>
  <si>
    <t>Organigrama</t>
  </si>
  <si>
    <t>https://www.gov.br/mre/pt-br/acesso-a-informacao/transparencia-prestacao-contas/Jan.2024OrganogramaRevisado.pdf</t>
  </si>
  <si>
    <t>https://www.cepal.org/es/noticias/gobierno-brasil-cepal-reafirman-lazos-cooperacion-promover-conjunto-desarrollo-sostenible</t>
  </si>
  <si>
    <t>https://www.mfa.go.th/en/content/thbrpc2023?cate=5d5bcb4e15e39c306000683e</t>
  </si>
  <si>
    <t>https://anba.com.br/atuacao-na-africa-e-prioridade-para-secretario-do-itamaraty/</t>
  </si>
  <si>
    <t>https://www.gov.br/mre/pt-br/canais_atendimento/imprensa/notas-a-imprensa/novos-secretarios-do-ministerio-das-relacoes-exteriores</t>
  </si>
  <si>
    <t>Glivânia Maria de Oliveira</t>
  </si>
  <si>
    <t>https://www.gov.br/mre/pt-br/instituto-rio-branco/despedida-da-embaixadora-glivania-maria-de-oliveira</t>
  </si>
  <si>
    <t>https://www.iades.com.br/inscricao/upload/303/20220428102128676.pdf</t>
  </si>
  <si>
    <t>https://www.gov.br/mre/pt-br/centrais-de-conteudo/publicacoes/discursos-artigos-e-entrevistas/ministro-das-relacoes-exteriores/discursos-mre/carlos-alberto-franco-franca/palavras-do-senhor-ministro-de-estado-por-ocasiao-da-cerimonia-de-posse-do-senhor-secretario-geral-04-06-2021</t>
  </si>
  <si>
    <t>Maria Stela Pompeu Brasil Frota</t>
  </si>
  <si>
    <t>https://www.gov.br/mre/pt-br/acesso-a-informacao/agenda-de-autoridades/agendas-anteriores</t>
  </si>
  <si>
    <t>Secretaria de Comercio Exterior y Asuntos Económicos</t>
  </si>
  <si>
    <t>Secretaría de Asuntos de Soberanía Nacional y Ciudadanía</t>
  </si>
  <si>
    <t>Secretaría de Negociaciones bilaterales y regionales en las Américas</t>
  </si>
  <si>
    <t>https://www.gov.br/mre/pt-br/arquivos/documentos/administrativo/20210614-organograma-port.pdf/</t>
  </si>
  <si>
    <t>Secretaría de Negociaciones bilaterales en Asia Pacífico y Rusia</t>
  </si>
  <si>
    <t>Secretaría de Negociaciones Bilaterales en Medio Oriente, Europa y África</t>
  </si>
  <si>
    <t>Secretaría de Comunicación y Cultura</t>
  </si>
  <si>
    <t>Secretaría de Comercio Exterior y Asuntos Económicos</t>
  </si>
  <si>
    <t>https://www.gov.br/mre/pt-br/braseuropa/o-embaixador</t>
  </si>
  <si>
    <t>Pedro Miguel Costa e Silva</t>
  </si>
  <si>
    <t>https://www.oecd-events.org/lac-productivity/en/speaker/9b3bb233-aada-ec11-b656-a04a5e7d2a9d/sarquis-jose-buainain-sarquis</t>
  </si>
  <si>
    <t>Sarquis José Buainain Sarquis</t>
  </si>
  <si>
    <t>https://www.gov.br/mre/pt-br/centrais-de-conteudo/publicacoes/discursos-artigos-e-entrevistas/diplomatas/artigos/brasil-busca-20183a-via2019-para-impasse-sobre-quebra-de-patentes-valor-economico-17-03-21</t>
  </si>
  <si>
    <t>Norberto Moretti / Saequis José Buainain Sarquis</t>
  </si>
  <si>
    <t>https://static.poder360.com.br/2020/09/nomeacao-vladia-agu.pdf  https://www.gov.br/mre/pt-br/canais_atendimento/imprensa/aviso-as-redacoes/evento-60-anos-da-cooperacao-para-o-desenvolvimento-entre-o-japao-e-o-brasil-sessao-de-abertura-13-de-marco-de-2019-credenciamento-de-imprensa</t>
  </si>
  <si>
    <t>Fabio Mendes Marzano</t>
  </si>
  <si>
    <t>https://www.gov.br/mre/pt-br/canais_atendimento/imprensa/notas-a-imprensa/2020/dialogo-bilateral-brasil-franca</t>
  </si>
  <si>
    <t>https://www.gov.br/mre/pt-br/canais_atendimento/imprensa/aviso-as-redacoes/briefing-a-imprensa-sobre-a-participacao-brasileira-na-cop-26-8-de-outubro-de-2021-credenciamento-e-programa-de-imprensa</t>
  </si>
  <si>
    <t>Paulino Franco de Carvalho Neto</t>
  </si>
  <si>
    <t>https://www.gov.br/mre/pt-br/canais_atendimento/imprensa/notas-a-imprensa/situacao-de-pessoas-afegas-beneficiadas-pelo-visto-humanitario-brasileiro</t>
  </si>
  <si>
    <t>https://www2.eb.mil.br/web/guest/exercito-brasileiro?p_p_id=101&amp;p_p_lifecycle=0&amp;p_p_state=maximized&amp;p_p_mode=view&amp;_101_struts_action=%2Fasset_publisher%2Fview_content&amp;_101_returnToFullPageURL=%2F&amp;_101_assetEntryId=14844134&amp;_101_type=content&amp;_101_groupId=8357041&amp;_101_urlTitle=o-militar-e-o-diplomata-comandante-do-exercito-vai-ao-itamara-3&amp;_101_redirect=https%3A%2F%2Fwww2.eb.mil.br%2Fweb%2Fguest%2Fexercito-brasileiro%3Fp_p_id%3D3%26p_p_lifecycle%3D0%26p_p_state%3Dmaximized%26p_p_mode%3Dview%26_3_redirect%3D%252F%26_3_cur%3D2%26_3_assetCategoryIds%3D9234174%26_3_keywords%3DFestival%2Bde%2BFilmes%2BMilitares%2B-%2BRevele%2Bseu%2Btalento.%2BParticipe%2521%26_3_advancedSearch%3Dfalse%26_3_groupId%3D0%26_3_delta%3D20%26_3_assetTagNames%3Dcomandante%2Bdo%2Bex%25C3%25A9rcito%26_3_resetCur%3Dfalse%26_3_andOperator%3Dtrue%26_3_struts_action%3D%252Fsearch%252Fsearch&amp;inheritRedirect=true</t>
  </si>
  <si>
    <t xml:space="preserve"> Márcia Donner Abreu</t>
  </si>
  <si>
    <t>https://www.gov.br/mre/pt-br/centrais-de-conteudo/publicacoes/discursos-artigos-e-entrevistas/diplomatas/discursos/intervencao-do-sr-secretario-de-comercio-exterior-e-assuntos-economicos-na-sessao-de-encerramento-do-seminario-a-cadeia-internacional-de-semicondutores-e-o-brasil</t>
  </si>
  <si>
    <t>https://www.gov.br/mre/pt-br/canais_atendimento/imprensa/notas-a-imprensa/2020/lancamento-do-dialogo-trilateral-brasil-estados-unidos-japao-jusbe</t>
  </si>
  <si>
    <t>https://br.linkedin.com/in/kenneth-felix-haczynski-da-nóbrega-14975692?original_referer=https%3A%2F%2Fwww.google.com%2F</t>
  </si>
  <si>
    <t>Kenneth Felix Haczynski da Nóbrega</t>
  </si>
  <si>
    <t xml:space="preserve"> Paulino Franco de Carvalho Neto</t>
  </si>
  <si>
    <t>eonardo Luis Gorgulho Nogueira Fernandes</t>
  </si>
  <si>
    <t>https://www.gov.br/mre/pt-br/composicao/secretaria-de-comunidades-brasileiras-assuntos-consulares-juridicos</t>
  </si>
  <si>
    <t>Márcia Donner Abreu</t>
  </si>
  <si>
    <t>https://www.as-coa.org/speakers/marcia-donner-abreu</t>
  </si>
  <si>
    <t>https://grupobrasil.com.ar/grupo-brasil-da-la-bienvenida-al-nuevo-embajador-de-brasil-en-argentina/</t>
  </si>
  <si>
    <t>Reinaldo José de Almeida Salgado</t>
  </si>
  <si>
    <t>https://www.cancilleria.gov.co/sites/default/files/FOTOS2023/Organigramas%20v18%20(4).pdf</t>
  </si>
  <si>
    <t>https://www.cancilleria.gov.co/sites/default/files/FOTOS2020/Organigramas%20v18.pdf</t>
  </si>
  <si>
    <t>Giovanna Andrea Vásquez Rivera</t>
  </si>
  <si>
    <t>Luis Antonio Dimaté Cárdenas</t>
  </si>
  <si>
    <t>Betty Escorcia Baquero</t>
  </si>
  <si>
    <t>Juan Guillermo Castro Benetti</t>
  </si>
  <si>
    <t>Dirección de Asuntos Políticos Multilaterales</t>
  </si>
  <si>
    <t>Andrea Marcela Alarcón Mayorga</t>
  </si>
  <si>
    <t>Faryde Carlier Gonzalez</t>
  </si>
  <si>
    <t>Álvaro Calderón Ponce de León</t>
  </si>
  <si>
    <t>Luis Armando Soto Boutin</t>
  </si>
  <si>
    <t>Alvaro Calderón Ponce de León</t>
  </si>
  <si>
    <t>https://www.apccolombia.gov.co/taxonomy/term/185#:~:text=Alejandro%20Gamboa%20%7C%20Agencia%20Presidencial%20de%20Cooperación%20Internacional</t>
  </si>
  <si>
    <t>Alejandro Gamboa</t>
  </si>
  <si>
    <t>https://www.cancilleria.gov.co/newsroom/news/colombia-peru-celebran-su-xi-reunion-comision-mixta-cooperacion-tecnica-cientifica</t>
  </si>
  <si>
    <t>https://www.apccolombia.gov.co/index.php/comunicaciones/noticias/nuevo-programa-de-cooperacion-tecnica-y-cientifica-entre-colombia-y-mexico</t>
  </si>
  <si>
    <t>Rubén Darío Useche Cárdenas</t>
  </si>
  <si>
    <t>Nancy Benitez Páez</t>
  </si>
  <si>
    <t>Ignacio Enrique Luis Perea</t>
  </si>
  <si>
    <t>Ricardo Alfredo Montenegro Coral</t>
  </si>
  <si>
    <t>Juan José Quintana Aranguren</t>
  </si>
  <si>
    <t>María del Pilar Gutiérrez Perilla</t>
  </si>
  <si>
    <t>Viviana Manrique Zuluaga</t>
  </si>
  <si>
    <t>https://apccolombia.gov.co/sites/default/files/2021-10/Marco%20de%20Cooperación%20ACNUR%202015-2019.pdf</t>
  </si>
  <si>
    <t>https://www.minrel.gob.cl/minrel_old/site/artic/20080813/asocfile/20080813191905/guia_diplo__septiembre_2020.pdf</t>
  </si>
  <si>
    <t>https://www.cooperacionsursur.org/paises/</t>
  </si>
  <si>
    <t>Adela María Maestre Cuello</t>
  </si>
  <si>
    <t>Fulvia Elvira Benavides Cortes</t>
  </si>
  <si>
    <t>https://www.cancilleria.gov.co/sites/default/files/FOTOS2020/res._1533_modificacion_ascensos_2020_1.pdf</t>
  </si>
  <si>
    <t>https://www.wradio.com.co/noticias/actualidad/cuestionan-inminente-nombramiento-del-nuevo-director-de-la-academia-diplomatica/20210628/nota/4146930.aspx</t>
  </si>
  <si>
    <t>Juan José Quintana/Rubén Darío Useche Cárdenas</t>
  </si>
  <si>
    <t>https://www.facebook.com/asodiplo/photos/a.845712152259932/1812195482278256/?type=3</t>
  </si>
  <si>
    <t>https://www.cancilleria.gov.co/sites/default/files/carlosarturomoraleslopez-directordeamerica.pdf</t>
  </si>
  <si>
    <t>Carlos Arturo Morales López</t>
  </si>
  <si>
    <t>https://ligacontraelsilencio.com/wp-content/uploads/2021/11/Acta-de-rechazo-anónima.pdf</t>
  </si>
  <si>
    <t>https://www.cancilleria.gov.co/tramites_servicios/noticias</t>
  </si>
  <si>
    <t>https://colaboracion.dnp.gov.co/CDT/DNP/Comunicado%20a%20Tercero.pdf?Mobile=1&amp;Source=%2FCDT%2F%5Flayouts%2F15%2Fmobile%2Fviewa%2Easpx%3FList%3De44ac768%2D6f6e%2D4f63%2Da2f5%2Da5d6f0a0f012%26View%3Dc3c0447e%2Db31f%2D46dd%2D9c6e%2D351e5cc4211b%26ViewMode%3DDetail%26wdFCCState%3D1</t>
  </si>
  <si>
    <t>https://archivo.cancilleria.gov.co/en/newsroom/news/directora-fronteras-cancilleria-lidero-entrega-insumos-biomedicos-hospital-san-vicente</t>
  </si>
  <si>
    <t>https://www.cancilleria.gov.co/sites/default/files/hectorisidroarenasneira-resoluciondirectordeasiaafricayoceania.pdf</t>
  </si>
  <si>
    <t>Héctor Isidro Arenas Neira</t>
  </si>
  <si>
    <t>https://marruecos.embajada.gov.co/newsroom/news/2020?page=1</t>
  </si>
  <si>
    <t>José Alfredo Ramos González</t>
  </si>
  <si>
    <t>Ricardo Montenegro Coral</t>
  </si>
  <si>
    <t>https://www.rree.go.cr/files/includes/files.php?tipo=instrumento&amp;id=1530</t>
  </si>
  <si>
    <t>https://www.cancilleria.gov.co/newsroom/news/2021?page=99</t>
  </si>
  <si>
    <t>Juan José Quintana</t>
  </si>
  <si>
    <t>https://www.cancilleria.gov.co/sites/default/files/FOTOS2020/diccionario_de_la_diplomacia_moderna_.pdf</t>
  </si>
  <si>
    <t>https://www.cancilleria.gov.co/en/newsroom/news/colombia-peru-celebraron-xii-reunion-comision-mixta-drogas</t>
  </si>
  <si>
    <t>José Renato Salazar Acosto</t>
  </si>
  <si>
    <t>https://www.cancilleria.gov.co/sites/default/files/farydecarliergonzalez-diesa.pdf</t>
  </si>
  <si>
    <t>Lucas Gómez</t>
  </si>
  <si>
    <t>https://www.cancilleria.gov.co/newsroom/news/colombia-participo-58a-sesion-consejo-directivo-organizacion-panamericana-salud-ops</t>
  </si>
  <si>
    <t>https://www.cancilleria.gov.co/sites/default/files/mirzacristinagneccopla-directorddhh.pdf</t>
  </si>
  <si>
    <t>Mirza Cristina Gnecco Pla</t>
  </si>
  <si>
    <t>https://spcommreports.ohchr.org/TMResultsBase/DownLoadFile?gId=36226</t>
  </si>
  <si>
    <t>Marcela Ordoñez Fernandez</t>
  </si>
  <si>
    <t>https://colombia.iom.int/es/news/union-europea-dono-equipos-de-bioseguridad-para-apoyar-la-seguridad-sanitaria-de-funcionarios-de-migracion-colombia-en-la-frontera-de-rumichaca</t>
  </si>
  <si>
    <t>https://www.cancilleria.gov.co/newsroom/news/colombia-estados-unidos-fortalecen-su-relacion-materia-cultural-educativa-deportiva</t>
  </si>
  <si>
    <t>Tatiana García Correa</t>
  </si>
  <si>
    <t>https://www.cancilleria.gov.co/en/newsroom/news?page=291</t>
  </si>
  <si>
    <t>https://www.infobae.com/america/colombia/2021/05/28/conozca-por-que-se-esta-demorando-el-proceso-para-tramitar-el-pasaporte-colombiano/</t>
  </si>
  <si>
    <t>https://www.cancilleria.gov.co/sites/default/files/FOTOS2020/acta_de_comite_no._8.pdf</t>
  </si>
  <si>
    <t>Carmen Claramunt Garro</t>
  </si>
  <si>
    <t>https://www.rree.go.cr/?sec=inicio&amp;cat=contactos</t>
  </si>
  <si>
    <t>https://www.rree.go.cr/?sec=servicios&amp;cat=prensa&amp;cont=593&amp;id=7269</t>
  </si>
  <si>
    <t>https://www.rree.go.cr/files/includes/files.php?id=2251&amp;tipo=documentos</t>
  </si>
  <si>
    <t>Jorge Saénz Carbonell</t>
  </si>
  <si>
    <t>Georgina María Guillén Grillo</t>
  </si>
  <si>
    <t>Carolina Molina Barrantes</t>
  </si>
  <si>
    <t>https://tbinternet.ohchr.org/_layouts/15/TreatyBodyExternal/DownloadDraft.aspx?key=Z2evgg/KQitPmEcSGMucoMcVC41jMI93k3kvuztDzI5advp8Hor9zRRIsjBDC8zugLEnWqiL2JL5TU5j1a6gEQ==</t>
  </si>
  <si>
    <t>* No habían nombres de la dirección de protocolo ceremonial del estado y culto</t>
  </si>
  <si>
    <t>https://oiss.org/presidente-de-costa-rica-visita-la-secretaria-general-de-la-oiss/</t>
  </si>
  <si>
    <t>Adriana Solano Laclé</t>
  </si>
  <si>
    <t>https://www.crhoy.com/nacionales/cancilleria-va-por-su-cuarta-directora-de-politica-exterior/</t>
  </si>
  <si>
    <t>Alejandra Solano Cabalceta</t>
  </si>
  <si>
    <t>https://rree.go.cr/?sec=inicio&amp;cat=contactos&amp;cont=648&amp;tipo=I&amp;id=1039</t>
  </si>
  <si>
    <t>https://www.rree.go.cr/?sec=servicios&amp;cat=prensa&amp;cont=593&amp;id=6914#:~:text=La%20embajadora%20Adriana%20Bolaños%20Argueta,la%20Cooperación%20Triangular%20cobran%20una</t>
  </si>
  <si>
    <t>Adriana Bolaños Argueta</t>
  </si>
  <si>
    <t>https://www.rree.go.cr/?sec=servicios&amp;cat=prensa&amp;cont=593&amp;id=6153</t>
  </si>
  <si>
    <t>Rita Hernández</t>
  </si>
  <si>
    <t>https://www.rree.go.cr/?sec=servicios&amp;cat=prensa&amp;cont=593&amp;id=4667</t>
  </si>
  <si>
    <t>https://datos.gob.mx/busca/dataset/directorio-de-servidores-publicos-de-base-y-confianza-de-la-ser</t>
  </si>
  <si>
    <t>Juan Patricio Riveroll Mendoza</t>
  </si>
  <si>
    <t>https://portales.sre.gob.mx/directorio/oficinas-centrales/direccion-general-ejecutiva-de-diplomacia-cultural-y-turistica</t>
  </si>
  <si>
    <t>Luis Gutiérrez Reyes</t>
  </si>
  <si>
    <t>https://portales.sre.gob.mx/directorio/index.php/oficinas-centrales/instituto-de-los-mexicanos-en-el-exterior</t>
  </si>
  <si>
    <t>https://portales.sre.gob.mx/directorio/index.php/oficinas-centrales/direccion-general-para-asia-pacifico</t>
  </si>
  <si>
    <t>Fernando González Saiffe</t>
  </si>
  <si>
    <t>José Octavio Tripp Villanueva</t>
  </si>
  <si>
    <t>https://portales.sre.gob.mx/directorio/index.php/oficinas-centrales/direccion-general-para-africa-y-medio-oriente</t>
  </si>
  <si>
    <t>Jennifer Sophie Catherine Feller Enríquez</t>
  </si>
  <si>
    <t>https://portales.sre.gob.mx/directorio/index.php/oficinas-centrales/direccion-general-para-europa</t>
  </si>
  <si>
    <t>Instituto Matías Romero (Servicio Exterior Mexicano)</t>
  </si>
  <si>
    <t>Hermann Aschentrupp Toledo</t>
  </si>
  <si>
    <t>https://portales.sre.gob.mx/directorio/index.php/oficinas-centrales/instituto-matias-romero</t>
  </si>
  <si>
    <t>Roberto Velasco Álvarez</t>
  </si>
  <si>
    <t>https://portales.sre.gob.mx/directorio/index.php/oficinas-centrales/jefatura-de-unidad-para-america-del-norte</t>
  </si>
  <si>
    <t>Laura Elena Carrillo Cubillas</t>
  </si>
  <si>
    <t>https://portales.sre.gob.mx/directorio/index.php/oficinas-centrales/subsecretaria-para-america-latina-y-el-caribe</t>
  </si>
  <si>
    <t>Joel Antonio Hernández García</t>
  </si>
  <si>
    <t>https://portales.sre.gob.mx/directorio/index.php/oficinas-centrales/subsecretaria-para-asuntos-multilaterales-y-derechos-humanos</t>
  </si>
  <si>
    <t>Gloria Sandoval Salas</t>
  </si>
  <si>
    <t>https://www.gob.mx/amexcid/estructuras/laura-elena-carrillo-cubillas</t>
  </si>
  <si>
    <t>https://elsoberano.mx/2023/08/02/conoce-la-trayectoria-de-laura-elena-carrillo-nueva-subsecretaria-para-america-latina-de-la-cancilleria/</t>
  </si>
  <si>
    <t>Laura Elena Carrillo</t>
  </si>
  <si>
    <t>https://www.gob.mx/ime/prensa/la-sre-anuncia-el-nombramiento-de-luis-gutierrez-reyes-como-titular-del-instituto-de-los-mexicanos-en-el-exterior-254993?idiom=es#:~:text=Se%20ha%20desempeñado%20como%20subsecretario,la%20corrupción%20y%20la%20impunidad.</t>
  </si>
  <si>
    <t>https://twitter.com/imatiasromero/status/1679918556962488345</t>
  </si>
  <si>
    <t>Alejandro Alday</t>
  </si>
  <si>
    <t>https://pasolibre.grecu.mx/cooperacion-internacional-y-diplomacia-cultural-cosa-de-dinamiteros-2/</t>
  </si>
  <si>
    <t>https://www.unesco.org/es/articles/mexico-establece-un-recordatorio-internacional-por-la-cultura-al-nombrar-un-salon-mondiacult-2022</t>
  </si>
  <si>
    <t>https://twitter.com/ThailandMexico/status/1552079718182182913</t>
  </si>
  <si>
    <t>https://www.gob.mx/sre/prensa/sre-anuncia-nombramientos-en-la-unidad-para-america-del-norte-y-en-la-red-consular?idiom=es</t>
  </si>
  <si>
    <t>http://mx.china-embassy.gov.cn/esp/sgjs/202107/t20210701_9012137.htm</t>
  </si>
  <si>
    <t>Claudia Franco Hijuelos</t>
  </si>
  <si>
    <t>https://mex.mofa.go.kr/mx-es/brd/m_5833/view.do?seq=754753&amp;srchFr=&amp;amp;srchTo=&amp;amp;srchWord=&amp;amp;srchTp=&amp;amp;multi_itm_seq=0&amp;amp;itm_seq_1=0&amp;amp;itm_seq_2=0&amp;amp;company_cd=&amp;amp;company_nm=</t>
  </si>
  <si>
    <t>https://www.milenio.com/politica/renuncia-bernardo-aguilar-director-europa-ser</t>
  </si>
  <si>
    <t>Bernardo Aguilar</t>
  </si>
  <si>
    <t>https://www.gob.mx/sre/prensa/gobernadora-de-oregon-y-jefe-de-unidad-para-america-del-norte-refrendan-colaboracion-ante-desafios-compartidos</t>
  </si>
  <si>
    <t>https://www.gob.mx/sre/prensa/jefe-de-unidad-para-america-del-norte-recibe-al-alcalde-de-dallas-en-su-primera-gira-internacional?idiom=es-MX</t>
  </si>
  <si>
    <t>https://www.gob.mx/sre/prensa/relaciones-exteriores-anuncia-nuevos-nombramientos</t>
  </si>
  <si>
    <t>https://www.jornada.com.mx/2021/06/15/politica/006n1pol https://politica.expansion.mx/mexico/2020/06/11/ebrard-nombra-a-roberto-velasco-director-general-de-america-del-norte</t>
  </si>
  <si>
    <t>https://www.gob.mx/sre/prensa/cuerpo-diplomatico-acreditado-en-mexico-dona-500-mil-pesos-a-cruz-roja-mexicana-y-la-ops-para-enfrentar-pandemia</t>
  </si>
  <si>
    <t>Maximiliano Reyes Zúñiga</t>
  </si>
  <si>
    <t>https://mire.gob.pa/canciller-se-reune-con-subsecretario-para-america-latina-y-el-caribe-de-mexico/</t>
  </si>
  <si>
    <t>https://www.gob.mx/sre/prensa/se-inaugura-exposicion-colectiva-virgenes-patronas-de-america-latina-y-el-caribe</t>
  </si>
  <si>
    <t>https://www.gob.mx/sre/prensa/el-subsecretario-para-america-latina-y-el-caribe-encabeza-concierto-las-campanas-del-cielo-en-la-catedral-metropolitana</t>
  </si>
  <si>
    <t>https://www.gob.mx/sre/prensa/martha-delgado-presenta-su-renuncia-a-la-subsecretaria-para-asuntos-multilaterales-y-derechos-humanos https://www.gob.mx/sre/estructuras/subsecretaria-para-asuntos-multilaterales-y-derechos-humanos#:~:text=Joel%20Hernández%20García%2C%20Subsecretario%20para,litigio%20y%20la%20negociación%20internacional.</t>
  </si>
  <si>
    <t>Joel Hernández García</t>
  </si>
  <si>
    <t>https://www.gob.mx/sre/prensa/martha-delgado-presenta-su-renuncia-a-la-subsecretaria-para-asuntos-multilaterales-y-derechos-humanos</t>
  </si>
  <si>
    <t>Martha Delgado</t>
  </si>
  <si>
    <t>https://twitter.com/EmbajadaKazMex/status/1636970121754288130</t>
  </si>
  <si>
    <t>https://politica.expansion.mx/mexico/2022/01/17/sre-anuncia-embajadores-y-consules-incluye-a-claudia-pavlovich-entre-otros</t>
  </si>
  <si>
    <t>Amparo Anguiano</t>
  </si>
  <si>
    <t>https://www.gob.mx/sre/prensa/mexico-y-kazajstan-celebran-la-segunda-reunion-del-mecanismo-de-consultas-bilaterales?idiom=es-MX</t>
  </si>
  <si>
    <t>https://www.gob.mx/sre/prensa/director-ejecutivo-del-ime-concluye-sus-funciones https://www.gob.mx/ime/es/articulos/la-sre-anuncia-el-nombramiento-de-luis-gutierrez-reyes-como-titular-del-instituto-de-los-mexicanos-en-el-exterior-254992?idiom=es#:~:text=de%20Cine%20Migrante-,La%20SRE%20anuncia%20el%20nombramiento%20de%20Luis%20Gutiérrez%20Reyes%20como,los%20Mexicanos%20en%20el%20Exterior</t>
  </si>
  <si>
    <t>https://busquedas.elperuano.pe/dispositivo/NL/2146162-2</t>
  </si>
  <si>
    <t>Elmer José Germán Gonzalo Schialer Salcedo</t>
  </si>
  <si>
    <t>https://www.gob.pe/institucion/rree/noticias/571205-cancilleria-nombra-a-ana-rosa-valdivieso-como-nueva-secretaria-general#</t>
  </si>
  <si>
    <t>Ana Rosa Valdiviedo</t>
  </si>
  <si>
    <t>Luis Castro Joo</t>
  </si>
  <si>
    <t>https://andina.pe/agencia/noticia-cancilleria-nombra-a-luis-alberto-castro-joo-nuevo-secretario-general-834073.aspx</t>
  </si>
  <si>
    <t>https://www.gob.pe/institucion/rree/noticias/285988-palabras-del-senor-ministro-de-relaciones-exteriores-con-ocasion-del-199-aniversario-del-ministerio-de-relaciones-exteriores</t>
  </si>
  <si>
    <t>https://www.gob.pe/institucion/rree/funcionarios/53786-manuel-augusto-de-cossio-kluver</t>
  </si>
  <si>
    <t>https://www.gob.pe/institucion/embajada-del-peru-en-chile/noticias/487762-la-relacion-de-las-sociedades-del-peru-y-chile-sera-tema-de-reflexion-en-cabildo-internacional-bicentenario</t>
  </si>
  <si>
    <t>Rómulo Acurio</t>
  </si>
  <si>
    <t>https://busquedas.elperuano.pe/dispositivo/NL/2153037-1</t>
  </si>
  <si>
    <t>https://busquedas.elperuano.pe/api/media/http://172.20.0.101/file/45xsRbQdaDDAe5PHRwG_rQ/*/2027751-1.pdf/PDF</t>
  </si>
  <si>
    <t>Augusto David Teodoro Arzubiaga Scheuch</t>
  </si>
  <si>
    <t>https://www.gob.pe/institucion/rree/noticias/503033-capitan-hector-salerno-distinguido-con-la-condecoracion-postuma-orden-al-merito-del-servicio-diplomatico-del-peru-jose-gregorio-paz-soldan</t>
  </si>
  <si>
    <t>Hubert Wieland Conroy</t>
  </si>
  <si>
    <t>https://busquedas.elperuano.pe/api/media/http://172.20.0.101/file/7YqGi5tMqopAss0XN6DvZO/*/1862199-6.pdf/PDF</t>
  </si>
  <si>
    <t>http://transparencia.rree.gob.pe/index.php/informacion-de-personal-5/61-personal-en-actividad/6-1-8-funcionarios-y-servidores-del-sector-publico-en-actividad-comprendidos-en-el-ambito-de-la-ley-n-31564/22291-lista-de-sujetos-del-sector-publico-del-mre-bajo-ley-31564-01setiembre2023-pte/file</t>
  </si>
  <si>
    <t>Gustavo Felipe José Lembcke Hoyle</t>
  </si>
  <si>
    <t>https://cdn.www.gob.pe/uploads/document/file/5645310/5003628-funcionarios-y-servidores-del-ministerio-de-relaciones-exteriores-comprendidos-en-la-ley-n-31564-1-de-noviembre-de-2023.pdf?v=1704729796</t>
  </si>
  <si>
    <t>John Peter Camino Cannock</t>
  </si>
  <si>
    <t>Noela María Eufemia Pantoja Crespo</t>
  </si>
  <si>
    <t xml:space="preserve"> María Eugenia Echeverría Herrera Vda. de de Pury</t>
  </si>
  <si>
    <t>Guido Octavio Toro Cornejo</t>
  </si>
  <si>
    <t>Gloria Lissete Nalvarte Simoni De Isasi</t>
  </si>
  <si>
    <t xml:space="preserve"> Vilma Liliam Ballón Sánchez de Amézaga</t>
  </si>
  <si>
    <t>https://www.gob.pe/institucion/rree/normas-legales/5179207-0694-2023-re#</t>
  </si>
  <si>
    <t xml:space="preserve">Academia Diplomática del Perú Javier Pérez de Cuéllar </t>
  </si>
  <si>
    <t>María Antonia Masana García</t>
  </si>
  <si>
    <t>https://misiones.cubaminrex.cu/es/articulo/recibe-directora-general-de-comunidades-peruanas-en-el-exterior-y-asuntos-consulares-del</t>
  </si>
  <si>
    <t>Julio Hernán Garro Gálves</t>
  </si>
  <si>
    <t>https://www.adp.edu.pe/paginas/1002-Acerca-del-Director</t>
  </si>
  <si>
    <t>Agencia Peruana de Cooperación Internacional</t>
  </si>
  <si>
    <t>https://busquedas.elperuano.pe/dispositivo/NL/2288659-3#</t>
  </si>
  <si>
    <t>Nancy Magaly Silva Sebastián</t>
  </si>
  <si>
    <t>https://www.gob.pe/institucion/rree/noticias/601364-cancilleria-mincetur-y-la-organizacion-mundial-de-turismo-cooperan-en-la-reactivacion-del-sector-turismo</t>
  </si>
  <si>
    <t>Jaime Cacho-Sousa</t>
  </si>
  <si>
    <t>https://bilateralnoticias.com/el-salon-del-cacao-y-chocolate-este-2020-en-su-version-virtual/</t>
  </si>
  <si>
    <t>José Eduardo Chávarri García</t>
  </si>
  <si>
    <t>https://www.eleconomista.com.mx/arteseideas/Crean-la-Red-Iberoamericana-de-Diplomacia-Cultural-20200728-0155.html</t>
  </si>
  <si>
    <t>https://www.gob.pe/institucion/rree/noticias/589901-x-mecanismo-de-consultas-bilaterales-peru-union-europea</t>
  </si>
  <si>
    <t>María Teresa Merino de Hart</t>
  </si>
  <si>
    <t>Gustavo Adolfo Meza Cuadra Velásquez</t>
  </si>
  <si>
    <t>Allan Wagner</t>
  </si>
  <si>
    <t>https://www.adp.edu.pe/paginas/1012-Ex-Directores-2</t>
  </si>
  <si>
    <t>https://busquedas.elperuano.pe/dispositivo/NL/2249427-9</t>
  </si>
  <si>
    <t>José Antonio Gonzáles Norris</t>
  </si>
  <si>
    <t>http://portal.apci.gob.pe/Novedades/InstrumentosCINR/memoria-anual-2021.pdf</t>
  </si>
  <si>
    <t>José Antonio González Norris</t>
  </si>
  <si>
    <t>https://www.gob.pe/institucion/apci/noticias/110659-compartimos-la-entrevista-al-director-ejecutivo-de-la-apci-jose-antonio-gonzales-norris-y-que-publica-el-diario-el-peruano</t>
  </si>
  <si>
    <t>https://www.gob.pe/institucion/rree/noticias/490195-vi-reunion-del-mecanismo-de-consultas-politicas-entre-peru-y-nueva-zelandia</t>
  </si>
  <si>
    <t>Cecilia Galarreta Bazán</t>
  </si>
  <si>
    <t>http://transparencia.rree.gob.pe/index.php/datos-generales-11/13-normas-emitidas-por-la-entidad/131-resoluciones-ministeriales-rm/ano-2020-10/16459-rm-n-0096-2020-re/file</t>
  </si>
  <si>
    <t>Luis Raúl Tsuboyama Galván</t>
  </si>
  <si>
    <t>https://www.tvperu.gob.pe/novedades/tvperu/embajada-de-emiratos-arabes-unidos-en-el-peru-presento-conversatorio-sobre-las-mujeres-artistas</t>
  </si>
  <si>
    <t>Carlos Rodolfo Zapata López</t>
  </si>
  <si>
    <t>https://busquedas.elperuano.pe/api/media/http://172.20.0.101/file/7YqGi5tMqopAss0XN6DvZO/*/1862199-6.pdf/PDF+</t>
  </si>
  <si>
    <t>https://sinia.minam.gob.pe/sites/default/files/siar-puno/archivos/public/docs/oficio_multiple_reunion_cm_titicaca_1.pdf</t>
  </si>
  <si>
    <t>Esther Elizabeth Astete Rodríguez</t>
  </si>
  <si>
    <t>https://busquedas.elperuano.pe/api/media/http://172.20.0.101/file/1VO7sIbIq_TA8F_NDkhzK4/*/1936151-4.pdf/PDF</t>
  </si>
  <si>
    <t>https://www.gob.pe/institucion/apci/noticias/520971-peru-y-la-onu-suscriben-nuevo-marco-de-cooperacion-para-los-objetivos-de-desarrollo</t>
  </si>
  <si>
    <t>Luis Enrique Chávez</t>
  </si>
  <si>
    <t xml:space="preserve"> Luis Tsuboyama Galván</t>
  </si>
  <si>
    <t>https://comunicaciones.congreso.gob.pe/contrastes/comision-de-seguimiento-a-acuerdo-de-la-alianza-del-pacifico-5/</t>
  </si>
  <si>
    <t>https://elperuano.pe/noticia/99667-hoja-de-vida-de-mario-lopez</t>
  </si>
  <si>
    <t>Mario López</t>
  </si>
  <si>
    <t>https://comunicaciones.congreso.gob.pe/contrastes/comision-de-rr-ee-recibe-a-embajador-vitaliano-gallardo/</t>
  </si>
  <si>
    <t>Vitaliano Gallardo</t>
  </si>
  <si>
    <t>https://www.kln.gov.my/web/per_lima/news-from-mission/-/blogs/courtesy-call-on-director-general-of-peruvian-communities-abroad-and-consular-affairs-mfa-peru</t>
  </si>
  <si>
    <t>Jorge Mendez Torres</t>
  </si>
  <si>
    <t>https://twitter.com/Minsa_Peru/status/1362765628856270853</t>
  </si>
  <si>
    <t>https://www.gob.pe/institucion/rree/noticias/320764-obra-historica-sobre-ciudadano-de-origen-ucraniano-que-participo-en-la-guerra-de-independencia-es-entregada-a-la-cancilleria-peruana</t>
  </si>
  <si>
    <t>Raúl Fernandez Daza</t>
  </si>
  <si>
    <t>Patricio Latapiat Hormazabal</t>
  </si>
  <si>
    <t>Alex Geigger Sofia</t>
  </si>
  <si>
    <t>Carlos Olguín Cigarroa</t>
  </si>
  <si>
    <t>Eduardo Escobar Marín</t>
  </si>
  <si>
    <t>Pia Busta Diaz</t>
  </si>
  <si>
    <t>Asuntos Culturales</t>
  </si>
  <si>
    <t>Marisol Perez Carranza</t>
  </si>
  <si>
    <t>Política Multilateral</t>
  </si>
  <si>
    <t>Cristian Streeter Nebel</t>
  </si>
  <si>
    <t>División de Medio Ambiente y Asuntos Oceánicos</t>
  </si>
  <si>
    <t>Rodrigo Olsen Olivares</t>
  </si>
  <si>
    <t>Jorge Iglesias Mori</t>
  </si>
  <si>
    <t>Juan Pablo Crisostomo Merino</t>
  </si>
  <si>
    <t>Francisco Devia Aldunate</t>
  </si>
  <si>
    <t>José Miguel Capdevila Villarroel</t>
  </si>
  <si>
    <t>Raul Sanhueza Carvajal</t>
  </si>
  <si>
    <t>Ricardo Ortiz Vidal</t>
  </si>
  <si>
    <t>Antonio Correa Olbrich</t>
  </si>
  <si>
    <t>Eugenio del Solar Silva</t>
  </si>
  <si>
    <t>Miguel Angel Gonzalez Morales</t>
  </si>
  <si>
    <t>Juan Pablo Lira Bianchi</t>
  </si>
  <si>
    <t>Angélica Romero</t>
  </si>
  <si>
    <t>Felipe Lopeandia</t>
  </si>
  <si>
    <t>Gloria Navarrete</t>
  </si>
  <si>
    <t>José Miguel Capdevila</t>
  </si>
  <si>
    <t>https://www.minrel.gob.cl/noticias-anteriores/presidente-pinera-designa-nuevo-embajador-en-tailandia</t>
  </si>
  <si>
    <t>https://www.minrel.gob.cl/transparencia/2021/SEPTIEMBRE/Planilla%20Personal%20Planta%20Septiembre%202021.html</t>
  </si>
  <si>
    <t>Marisol Pérez Carranza</t>
  </si>
  <si>
    <t>María Pia Bustamente Díaz</t>
  </si>
  <si>
    <t>María Verónica Chahin Sarah</t>
  </si>
  <si>
    <t>Cristian Edgardo Streeter Nebel</t>
  </si>
  <si>
    <t>Waldemar Ernesto Coutts Smart</t>
  </si>
  <si>
    <t>División de Energía, Ciencia, Tecnología e Innovación</t>
  </si>
  <si>
    <t>Roberto Edmundo Araos Sanchez</t>
  </si>
  <si>
    <t>Jaime Andrés Chomali Garib</t>
  </si>
  <si>
    <t>Francisco Javier Devia Aldunate</t>
  </si>
  <si>
    <t>Juan Alberto Fernandez Olivares</t>
  </si>
  <si>
    <t>Julio Pedro Fiol Zuñiga</t>
  </si>
  <si>
    <t>Antonio Correa/Roberto Ebert</t>
  </si>
  <si>
    <t>https://www.minrel.gob.cl/noticias-anteriores/nombran-por-alta-direccion-publica-a-nuevo-director-ejecutivo-de-agcid</t>
  </si>
  <si>
    <t>Cristián Jara Brito</t>
  </si>
  <si>
    <t>https://www.agci.cl/sala-de-prensa/2224-director-ejecutivo-de-agcid-se-reunio-con-mision-giz</t>
  </si>
  <si>
    <t>https://transparencia.subrei.gob.cl/SUBREI-2021/2021/Julio/per_planta.html</t>
  </si>
  <si>
    <t>https://www.infolobby.cl/Ficha/SujetoPasivoPersona/f76b7b45e65c2bb6c03d1b450df39ef6</t>
  </si>
  <si>
    <t>https://transparencia.subrei.gob.cl/SUBREI-2022/2022/Junio/per_planta.html</t>
  </si>
  <si>
    <t>Alex Francisco Wetzig Abdale</t>
  </si>
  <si>
    <t>Francicso Javier del Campo Lagos</t>
  </si>
  <si>
    <t>Manuel Francisco Gormaz Lira</t>
  </si>
  <si>
    <t>Patricio Eugenio Diaz Broughton</t>
  </si>
  <si>
    <t xml:space="preserve">Jorge Alejandro Tagle Canelo </t>
  </si>
  <si>
    <t>Dirección de Antártica</t>
  </si>
  <si>
    <t>Francisco Javier Hurtado Verguño</t>
  </si>
  <si>
    <t>Julio Antonio Bravo Iubini</t>
  </si>
  <si>
    <t>Tomás Ignacio Pascual Ricke</t>
  </si>
  <si>
    <t>Rene Mauricio Hurtado Navia</t>
  </si>
  <si>
    <t>Cristian Rodrigo Donoso Maluf</t>
  </si>
  <si>
    <t>Roberto Ebert Grob</t>
  </si>
  <si>
    <t>Maria del Carmen Dominguez Alvarez</t>
  </si>
  <si>
    <t>https://www.minrel.gob.cl/transparencia/2023/SEPTIEMBRE/GT%20PLANTA_SAG_SEXT_SEPTEIMBRE%202023.html</t>
  </si>
  <si>
    <t>Abraham Sergio Quezada Vergara</t>
  </si>
  <si>
    <t>Beatriz de la Fuente Fuentes</t>
  </si>
  <si>
    <t>Patricio Fernando Powell Osorio</t>
  </si>
  <si>
    <t>Wilma Carola Muñoz Oliva</t>
  </si>
  <si>
    <t>Carla Juliana Serazzi Chang</t>
  </si>
  <si>
    <t>Julio Daniel Cordano Sagredo</t>
  </si>
  <si>
    <t>https://www.chile.gob.cl/finlandia/noticias/i-dialogo-sobre-asuntos-antarticos-entre-chile-y-finlandia</t>
  </si>
  <si>
    <t>Marcos Correa</t>
  </si>
  <si>
    <t>Hugo Ignacio Mardones Llanos</t>
  </si>
  <si>
    <t>Constanza Mabel Figueroa Sepúlveda</t>
  </si>
  <si>
    <t>Jorge Carlos Valdes Ortiz</t>
  </si>
  <si>
    <t>Fernando Hugo Salas Garate</t>
  </si>
  <si>
    <t>Pedro Osvaldo Hernandez Gonzalez</t>
  </si>
  <si>
    <t>Dirección de Soberanía</t>
  </si>
  <si>
    <t>VICEMINISTERIO DE RELACIONES EXTERIORES</t>
  </si>
  <si>
    <t>Dirección de Relaciones Económicas</t>
  </si>
  <si>
    <t>VICEMINISTERIO DE DIÁSPORA Y MOVILIDAD HUMANA</t>
  </si>
  <si>
    <t>Dirección General de Servicios Consulares</t>
  </si>
  <si>
    <t>Dirección de Diáspora y Desarrollo</t>
  </si>
  <si>
    <t>Dirección de Movilidad Humana y atención a la persona migrante</t>
  </si>
  <si>
    <t>Dirección de análisis y alianzas de la movilidad humana</t>
  </si>
  <si>
    <t>Oficina de Cooperación</t>
  </si>
  <si>
    <t>Unidad de Medio Ambiente</t>
  </si>
  <si>
    <t>Rina Yesenia Lozano</t>
  </si>
  <si>
    <t>Ana Elizath Villalta</t>
  </si>
  <si>
    <t>Luz Elena Núñez de Saade</t>
  </si>
  <si>
    <t>Eduardo Alfonso García Grande</t>
  </si>
  <si>
    <t xml:space="preserve">Laura Marlene Morán </t>
  </si>
  <si>
    <t>Gerardo Heriberto Pérez</t>
  </si>
  <si>
    <t>Diana Florence Echeverría</t>
  </si>
  <si>
    <t>Julissa Raquel Landaverde</t>
  </si>
  <si>
    <t>Rosa Evelyn López</t>
  </si>
  <si>
    <t>PORCENTAJE 2021</t>
  </si>
  <si>
    <t>Instituto Diplomático Doctor Gustavo Guerrero</t>
  </si>
  <si>
    <t>Luz Elena Núñez</t>
  </si>
  <si>
    <t xml:space="preserve">Femenino </t>
  </si>
  <si>
    <t>Ana Elizabeth Villalta</t>
  </si>
  <si>
    <t>Eduardo Alfonso García</t>
  </si>
  <si>
    <t>PORCENTAJE 2022</t>
  </si>
  <si>
    <t>Dirección General de Servicio Exterior</t>
  </si>
  <si>
    <t xml:space="preserve">Laura Marlene Moran </t>
  </si>
  <si>
    <t>Elba Yolanda Escobar</t>
  </si>
  <si>
    <t>PORCENTAJE 2023</t>
  </si>
  <si>
    <t>Ana Elibaeth Cubias</t>
  </si>
  <si>
    <t>Oficina de Cooperación Internacional</t>
  </si>
  <si>
    <t>Dirección de Promoción cultural deportiva y gastronómica</t>
  </si>
  <si>
    <t>Luz Elena Nuñez</t>
  </si>
  <si>
    <t>William Alexander Deleon</t>
  </si>
  <si>
    <t>Elva Yolanda Escobar</t>
  </si>
  <si>
    <t>Aldo Mejía</t>
  </si>
  <si>
    <t>Jorge Alberto Umaña</t>
  </si>
  <si>
    <t>Jessica Aguilar Lopez</t>
  </si>
  <si>
    <t>PAÍS</t>
  </si>
  <si>
    <t>AÑO</t>
  </si>
  <si>
    <t>Argentina</t>
  </si>
  <si>
    <t>Brasil</t>
  </si>
  <si>
    <t>Chile</t>
  </si>
  <si>
    <t>Colombia</t>
  </si>
  <si>
    <t>Costa Rica</t>
  </si>
  <si>
    <t>El Salvador</t>
  </si>
  <si>
    <t>México</t>
  </si>
  <si>
    <t>Nicaragua</t>
  </si>
  <si>
    <t>Perú</t>
  </si>
  <si>
    <t>Felipe Solá</t>
  </si>
  <si>
    <t>Santiago Cafiero</t>
  </si>
  <si>
    <t>Diana Mondino</t>
  </si>
  <si>
    <t xml:space="preserve">Leopoldo Francisco Sahores </t>
  </si>
  <si>
    <t>Secretaría de Coordinación y Planificación Exterior</t>
  </si>
  <si>
    <t xml:space="preserve">Ernesto Alberto Gasperi </t>
  </si>
  <si>
    <t xml:space="preserve">Secretaría de Malvinas, Antártica y Atlántico Sur </t>
  </si>
  <si>
    <t>Paola Iris Di Chiaro</t>
  </si>
  <si>
    <t xml:space="preserve">Secretaría de Relaciones Económicas Internacionales </t>
  </si>
  <si>
    <t>Secretaría de Culto</t>
  </si>
  <si>
    <t>Ernesto Araujo</t>
  </si>
  <si>
    <t>Carlos Alberto Franco</t>
  </si>
  <si>
    <t>Mauro Vieira</t>
  </si>
  <si>
    <t>Otavio Brandelli</t>
  </si>
  <si>
    <t>Fernando Simas Magalhães</t>
  </si>
  <si>
    <t>Maria Laura da Rocha</t>
  </si>
  <si>
    <t>Antonia Urrejola</t>
  </si>
  <si>
    <t xml:space="preserve">Subsecretaría de Relaciones Exteriores </t>
  </si>
  <si>
    <t>Carolina Valdivia Torres</t>
  </si>
  <si>
    <t xml:space="preserve">Ximena Fuentes </t>
  </si>
  <si>
    <t>Gloria de la Fuente González</t>
  </si>
  <si>
    <t>Subsecretaría de Relaciones Económicas Internacionales</t>
  </si>
  <si>
    <t>Rodrigo Yáñez Benítez</t>
  </si>
  <si>
    <t xml:space="preserve">José Miguel Ahumada </t>
  </si>
  <si>
    <t>Claudia Sanhueza Riveros</t>
  </si>
  <si>
    <t>Claudia Blum</t>
  </si>
  <si>
    <t>Marta Ramírez</t>
  </si>
  <si>
    <t>Álvaro Leyva</t>
  </si>
  <si>
    <t>Luis Gilberto Murillo</t>
  </si>
  <si>
    <t xml:space="preserve">Viceministerio de Relaciones Exteriores </t>
  </si>
  <si>
    <t>Francisco Javier Echeverri Lara</t>
  </si>
  <si>
    <t>Francisco J. Coy G.</t>
  </si>
  <si>
    <t xml:space="preserve">Viceministerio de Asuntos Multilaterales </t>
  </si>
  <si>
    <t xml:space="preserve">Carlos Arturo Morales </t>
  </si>
  <si>
    <t>Laura Gil Savastano</t>
  </si>
  <si>
    <t>Elizabeth Taylor Jay</t>
  </si>
  <si>
    <t xml:space="preserve">Secretaría General </t>
  </si>
  <si>
    <t>Carlos Rodríguez Bocanegra</t>
  </si>
  <si>
    <t xml:space="preserve">Luis Gabriel Fernández Franco </t>
  </si>
  <si>
    <t xml:space="preserve">José Antonio Salazar </t>
  </si>
  <si>
    <t>Paola Andrea Vásquez</t>
  </si>
  <si>
    <t>Arnoldo André Tinoco</t>
  </si>
  <si>
    <t xml:space="preserve">Viceministerio de Relaciones Exteriores y Culto en Asuntos Multilaterales </t>
  </si>
  <si>
    <t>Christian Guillermet-Fernández</t>
  </si>
  <si>
    <t>Alejandro Solano Ortiz</t>
  </si>
  <si>
    <t xml:space="preserve">Viceministerio de Relaciones Exteriores y Culto en Asuntos Bilaterales y Cooperación Internacional  </t>
  </si>
  <si>
    <t>Lydia Peralta Cordero</t>
  </si>
  <si>
    <t>RREE</t>
  </si>
  <si>
    <t xml:space="preserve">Viceministerio de Relaciones Exteriores ex Viceministerio de Relaciones Exteriores, Integración y Promoción Económica </t>
  </si>
  <si>
    <t xml:space="preserve">Cindy Mariella Portal Salazar </t>
  </si>
  <si>
    <t xml:space="preserve">Adriana María Mira de Pereira </t>
  </si>
  <si>
    <t xml:space="preserve">Viceministerio de Diáspora y Movilidad Humana, ex Viceministerio para los Salvadoreños en el Exterior </t>
  </si>
  <si>
    <t xml:space="preserve">Mauricio Gerardo Cabrera Trampe </t>
  </si>
  <si>
    <t xml:space="preserve">Patricia Leonor Comandari Zanotti </t>
  </si>
  <si>
    <t xml:space="preserve">Ana Lucia de los Ángeles Orantes Hernández  </t>
  </si>
  <si>
    <t>German Banacek Álvarez Oviedo</t>
  </si>
  <si>
    <t xml:space="preserve">Oscar Mauricio Figueroa Torres </t>
  </si>
  <si>
    <t xml:space="preserve">Viceministerio de Cooperación para el Desarrollo </t>
  </si>
  <si>
    <t xml:space="preserve">Victor Manuel Lagos Pizzati </t>
  </si>
  <si>
    <t>N/A</t>
  </si>
  <si>
    <t>Relaciones Exteriores</t>
  </si>
  <si>
    <t>Marcelo Ebrard</t>
  </si>
  <si>
    <t>Alicia Bárcena</t>
  </si>
  <si>
    <t xml:space="preserve">Julián Ventura Valero </t>
  </si>
  <si>
    <t xml:space="preserve">Carmen Moreno Toscano </t>
  </si>
  <si>
    <t>María Teresa Mercado Pérez</t>
  </si>
  <si>
    <t>Denis Mondaca</t>
  </si>
  <si>
    <t>Viceministerio de Relaciones Exteriores</t>
  </si>
  <si>
    <t>Vilma Isabel Prado Munguía</t>
  </si>
  <si>
    <t xml:space="preserve">Carlos Alberto Cerda Gaitán </t>
  </si>
  <si>
    <t>Gustavo Meza-Cuadra</t>
  </si>
  <si>
    <t>César Landa</t>
  </si>
  <si>
    <t>Ana Cecilia Gervasi</t>
  </si>
  <si>
    <t>Javier González-Olaechea</t>
  </si>
  <si>
    <t>Jaime Antonio Pomareda Montenegro</t>
  </si>
  <si>
    <t>Luis Enrique Chávez Basagoitia</t>
  </si>
  <si>
    <t>Ignacio Higueras Hare</t>
  </si>
  <si>
    <t>RREE, Comercio Internacional y Culto</t>
  </si>
  <si>
    <t>https://www.cba24n.com.ar/politica/felipe-sola--el-canciller-elegido-por-alberto_a5dea5cc2ca31ad07ccd332bf</t>
  </si>
  <si>
    <t>https://www.perfil.com/noticias/opinion/fernando-jose-kohutiak-santiago-cafiero-el-nuevo-canciller-esta-a-la-altura-de-la-designacion.phtml</t>
  </si>
  <si>
    <t>https://cnnespanol.cnn.com/2023/12/09/diana-mondino-canciller-milei-argentina-orix-arg/</t>
  </si>
  <si>
    <t>ARGENTINA</t>
  </si>
  <si>
    <t>CANCILLER</t>
  </si>
  <si>
    <t>Secretaría de RREE</t>
  </si>
  <si>
    <t xml:space="preserve">Pablo Anselmo Tettamanti 			</t>
  </si>
  <si>
    <t>https://www.boletinoficial.gob.ar/detalleAviso/primera/224198/20191228#:~:text=Pablo%20Anselmo%20TETTAMANTI%20(D.N.I.,INTERNACIONAL%20Y%20CULTO%20Doctor%20D.</t>
  </si>
  <si>
    <t>https://www.boletinoficial.gob.ar/detalleAviso/primera/300009/20231206</t>
  </si>
  <si>
    <t>https://www.cancilleria.gob.ar/es/ministerio-de-relaciones-exteriores-comercio-internacional-y-culto/secretaria-de-relaciones</t>
  </si>
  <si>
    <t xml:space="preserve">Rodolfo Martín Yáñez 	</t>
  </si>
  <si>
    <t>https://www.boletinoficial.gob.ar/detalleAviso/primera/250630/20211007</t>
  </si>
  <si>
    <t xml:space="preserve">Pablo Norberto Delgado	</t>
  </si>
  <si>
    <t>https://www.cancilleria.gob.ar/es/ministerio-de-relaciones-exteriores-comercio-internacional-y-culto/secretaria-de-coordinacion-y</t>
  </si>
  <si>
    <t xml:space="preserve">Daniel Fernando Filmus	</t>
  </si>
  <si>
    <t>https://www.argentina.gob.ar/normativa/nacional/decreto-635-2021-354308/texto</t>
  </si>
  <si>
    <t>Guillermo Carmona</t>
  </si>
  <si>
    <t>https://cancilleria.gob.ar/es/actualidad/noticias/cafiero-designa-al-exdiputado-guillermo-carmona-en-la-secretaria-de-malvinas</t>
  </si>
  <si>
    <t>Jorge Neme</t>
  </si>
  <si>
    <t>http://www.saij.gob.ar/689-nacional-renuncia-cargos-secretario-relaciones-economicas-internacionales-titular-unidad-gabinete-asesores-ministerio-relaciones-exteriores-comercio-internacional-culto-dn20210000689-2021-10-06/123456789-0abc-986-0000-1202soterced?&amp;o=4&amp;f=Total%7CFecha%5B50%2C1%5D%7CEstado%20de%20Vigencia/Individual%2C%20Solo%20Modificatoria%20o%20Sin%20Eficacia%7CTema/Ministerio%20de%20Relaciones%20Exteriores%7COrganismo%5B5%2C1%5D%7CAutor%5B5%2C1%5D%7CJurisdicci%F3n%5B5%2C1%5D%7CTribunal%5B5%2C1%5D%7CPublicaci%F3n%5B5%2C1%5D%7CColecci%F3n%20tem%E1tica%5B5%2C1%5D%7CTipo%20de%20Documento&amp;t=1143</t>
  </si>
  <si>
    <t>Cecilia Todesca</t>
  </si>
  <si>
    <t>https://www.lanacion.com.ar/politica/oficializaron-el-cargo-de-cecilia-todesca-que-paso-a-cancilleria-con-santiago-cafiero-nid07102021/</t>
  </si>
  <si>
    <t>Héctor Marcelo Cima</t>
  </si>
  <si>
    <t>https://www.cancilleria.gob.ar/es/ministerio-de-relaciones-exteriores-comercio-internacional-y-culto/secretaria-de-relaciones-economicas-internacionales</t>
  </si>
  <si>
    <t xml:space="preserve">Guillermo Rodolfo Olivieri 			</t>
  </si>
  <si>
    <t>https://www.argentina.gob.ar/sites/default/files/informe_133_hcdn.pdf</t>
  </si>
  <si>
    <t>Francisco Sánchez</t>
  </si>
  <si>
    <t>SECRETARÍAS</t>
  </si>
  <si>
    <t>PORCENTAJE POR AÑO</t>
  </si>
  <si>
    <t>TOTAL</t>
  </si>
  <si>
    <t>MUJERES</t>
  </si>
  <si>
    <t>https://www.dw.com/es/brasil-bolsonaro-nombra-ministro-de-exteriores-a-un-diplomático-conservador/a-46300660</t>
  </si>
  <si>
    <t xml:space="preserve">https://www.vozdeamerica.com/a/america-latina_bolsonaro-reorganiza-gabinete-nombra-nuevo-canciller/6072752.html	</t>
  </si>
  <si>
    <t xml:space="preserve">https://www.eltiempo.com/mundo/latinoamerica/quien-es-mauro-vieira-el-ministro-de-relaciones-exteriores-de-lula-730604	</t>
  </si>
  <si>
    <t>https://www.gov.br/funag/pt-br/acesso-a-informacao/transparencia-e-prestacao-de-contas/copy_of_Rol_de_Responsveis_2020.pdf</t>
  </si>
  <si>
    <t>https://www.gov.br/funag/pt-br/chdd/historia-diplomatica/secretarios-gerais-das-relacoes-exteriores</t>
  </si>
  <si>
    <t>https://agenciabrasil.ebc.com.br/radioagencia-nacional/geral/audio/2023-01/maria-laura-assume-secretaria-geral-das-relacoes-exteriores</t>
  </si>
  <si>
    <t>https://www.gov.br/mre/pt-br/composicao/secretaria-geral-das-relacoes-exteriores/embaixadora-maria-laura-da-rocha</t>
  </si>
  <si>
    <t>BRASIL</t>
  </si>
  <si>
    <t>Teodoro Rivera Neumann</t>
  </si>
  <si>
    <t>https://www.latercera.com/politica/noticia/ribera-deja-la-cancilleria-tras-reforzar-el-rol-del-ministerio-ante-la-moneda/V3JN3JAQZVHI7FONB45RGDCRPA/</t>
  </si>
  <si>
    <t>Andrés Allamand Zavala</t>
  </si>
  <si>
    <t>https://www.bcn.cl/historiapolitica/resenas_parlamentarias/wiki/Andrés_Allamand_Zavala</t>
  </si>
  <si>
    <t>https://www.t13.cl/noticia/politica/alberto-van-klaveren-reemplazo-urrejola-cancilleria-10-3-2023</t>
  </si>
  <si>
    <t>Alberto van Klaveren</t>
  </si>
  <si>
    <t xml:space="preserve">RELACIONES EXTERIORES </t>
  </si>
  <si>
    <t>https://minrel.gob.cl/noticias-anteriores/carolina-valdivia-asume-como-ministra-de-rr-ee-subrogante</t>
  </si>
  <si>
    <t>https://www.latercera.com/politica/noticia/gabriel-boric-presenta-nomina-completa-de-subsecretarias-con-fuerte-presencia-de-apruebo-dignidad/EKMOHM2TSBGURHOPG6PJ6RTJDQ/</t>
  </si>
  <si>
    <t>https://www.gob.cl/noticias/cambio-gabinete-presidente-gabriel-boric-nuevos-ministros-2023/</t>
  </si>
  <si>
    <t>https://www.minrel.gob.cl/minrel/ministerio/subsecretaria</t>
  </si>
  <si>
    <t>https://www2.deloitte.com/cl/es/pages/about-deloitte/comunicados/nuevo-socio-se-reincorpora-a-deloitte-chile.html</t>
  </si>
  <si>
    <t>https://www.subrei.gob.cl/sala-de-prensa/noticias/detalle-noticias/2021/01/13/subsecretario-rodrigo-y%C3%A1%C3%B1ez-junto-a-subsecretaria-de-salud-paula-daza-reciben-m%C3%A1s-de-88-mil-vacunas-contra-el-covid-19</t>
  </si>
  <si>
    <t>https://www.minrel.gob.cl/minrel/ministerio/subsecretaria-de-relaciones-economicas-internacionales</t>
  </si>
  <si>
    <t>SUBSECRETARÍAS</t>
  </si>
  <si>
    <t>CHILE</t>
  </si>
  <si>
    <t>https://www.cancilleria.gov.co/newsroom/news/presidente-duque-posesiono-claudia-blum-barberi-nueva-ministra-relaciones-exteriores</t>
  </si>
  <si>
    <t xml:space="preserve">https://www.aa.com.tr/es/política/presidente-de-colombia-designa-a-marta-lucía-ramírez-como-nueva-canciller/2247828	</t>
  </si>
  <si>
    <t>https://www.cancilleria.gov.co/newsroom/news/presidente-gustavo-petro-posesiono-alvaro-leyva-ministro-relaciones-exteriores</t>
  </si>
  <si>
    <t>https://www.ambitojuridico.com/noticias/general/constitucional-y-derechos-humanos/luis-gilberto-murillo-canciller-encargado-tras</t>
  </si>
  <si>
    <t>https://suiza.embajada.gov.co/newsroom/news/ex-viceministro-francisco-javier-echeverri-tomo-posesion-como-embajador-de-colombia</t>
  </si>
  <si>
    <t xml:space="preserve">https://www.cancilleria.gov.co/ministerio/viceministro-relaciones-exteriores						</t>
  </si>
  <si>
    <t>https://www.cancilleria.gov.co/newsroom/news/embajador-carrera-diplomatica-nuevo-viceministro-asuntos-multilaterales-carlos-arturo</t>
  </si>
  <si>
    <t>https://www.cancilleria.gov.co/newsroom/news/embajador-carrera-diplomatica-asumio-secretario-general-cancilleria</t>
  </si>
  <si>
    <t>https://www.cancilleria.gov.co/sites/default/files/DECRETO%201708%20DEL%2018%20DE%20AGOSTO%20DE%202022.pdf</t>
  </si>
  <si>
    <t>https://www.infobae.com/colombia/2024/02/27/gustavo-petro-ratifico-amenaza-a-secretario-general-de-la-cancilleria-y-firmo-decreto-con-el-que-lo-declaro-insubsistente/#:~:text=Y%20fue%20entonces%2C%20a%20trav%C3%A9s,suspendido%20canciller%20%C3%81lvaro%20Leyva%20Dur%C3%A1n.</t>
  </si>
  <si>
    <t>https://www.cancilleria.gov.co/ministerio/secretaria-general</t>
  </si>
  <si>
    <t>VICEMINISTERIOS</t>
  </si>
  <si>
    <t>COLOMBIA</t>
  </si>
  <si>
    <t>RREE y Culto</t>
  </si>
  <si>
    <t>Rodolfo Solano Quiróz</t>
  </si>
  <si>
    <t>https://presidencia.gobiernocarlosalvarado.cr/autoridades/el-gabinete/</t>
  </si>
  <si>
    <t>https://x.com/CRcancilleria/status/1529533895745671169</t>
  </si>
  <si>
    <t>https://www.rree.go.cr/?sec=ministerio&amp;cat=despacho%20ministro</t>
  </si>
  <si>
    <t>https://gobiernocarlosalvarado.cr/viceministros-y-viceministras/</t>
  </si>
  <si>
    <t>https://www.instagram.com/p/Ciuq1tEufgA/</t>
  </si>
  <si>
    <t>https://www.rree.go.cr/?sec=servicios&amp;cat=prensa&amp;cont=593&amp;id=7284#:~:text=Rodrigo%20Chaves%20Robles%2C%20nombra%20al,21%20de%20junio%20del%202023.</t>
  </si>
  <si>
    <t>https://www.rree.go.cr/?sec=inicio&amp;cat=contactos&amp;cont=648&amp;tipo=I&amp;id=1132</t>
  </si>
  <si>
    <t>https://www.puroperiodismo.com/2022/05/canciller-arnoldo-andre-promete-diplomacia-innovadora-e-inclusiva-nombra-de-vicecanciller-a-embajadora-en-alemania/</t>
  </si>
  <si>
    <t>https://www.rree.go.cr/?sec=servicios&amp;cat=prensa&amp;cont=593&amp;id=7187</t>
  </si>
  <si>
    <t>https://www.rree.go.cr/?sec=inicio&amp;cat=contactos&amp;cont=648&amp;tipo=I&amp;id=1028</t>
  </si>
  <si>
    <t>COSTA RICA</t>
  </si>
  <si>
    <t>Alexandra Hill Tinoco</t>
  </si>
  <si>
    <t>https://www.transparencia.gob.sv/institutions/rree/officials/12067</t>
  </si>
  <si>
    <t>https://www.transparencia.gob.sv/institutions/rree/documents/384775/download</t>
  </si>
  <si>
    <t xml:space="preserve">Cindy Mariella Portal Salazar 	</t>
  </si>
  <si>
    <t>https://www.transparencia.gob.sv/institutions/rree/documents/424779/download</t>
  </si>
  <si>
    <t>https://www.transparencia.gob.sv/institutions/rree/documents/483336/download</t>
  </si>
  <si>
    <t>https://www.transparencia.gob.sv/institutions/rree/documents/581055/download</t>
  </si>
  <si>
    <t>EL SALVADOR</t>
  </si>
  <si>
    <t>https://elpais.com/mexico/2023-06-13/alicia-barcena-releva-a-marcelo-ebrard-al-frente-de-la-cancilleria.html</t>
  </si>
  <si>
    <t>https://www.elfinanciero.com.mx/nacional/senado-nombra-a-julian-ventura-como-nuevo-subsecretario-de-relaciones-exteriores/</t>
  </si>
  <si>
    <t>https://www.gob.mx/sre/prensa/la-embajadora-emerita-carmen-moreno-toscano-asume-el-cargo-de-subsecretaria-de-relaciones-exteriores?idiom=es</t>
  </si>
  <si>
    <t>https://www.instagram.com/p/CyhGc-FPzml/</t>
  </si>
  <si>
    <t>https://www.gob.mx/sre/prensa/la-embajadora-maria-teresa-mercado-perez-es-designada-subsecretaria-de-relaciones-exteriores</t>
  </si>
  <si>
    <t>MÉXICO</t>
  </si>
  <si>
    <t>https://www.vozdeamerica.com/a/el-canciller-de-nicaragua-intenta-minimizar-las-sanciones-de-la-comunidad-internacional-en-la-onu/7284789.html</t>
  </si>
  <si>
    <t>https://www.articulo66.com/2023/02/24/ortega-remueve-a-viceministra-administrativa-de-la-cancilleria/</t>
  </si>
  <si>
    <t>https://100noticias.com.ni/politica/128549-viceministro-releaciones-exteriores-nicaragua/#:~:text=A%20trav%C3%A9s%20del%20acuerdo%20presidencial,a%20partir%20de%20este%20viernes.</t>
  </si>
  <si>
    <t>NICARAGUA</t>
  </si>
  <si>
    <t>https://elcomercio.pe/politica/gustavo-meza-cuadra-diplomatico-de-carrera-juro-como-nuevo-canciller-noticia/</t>
  </si>
  <si>
    <t>http://rpp.pe/politica/gobierno/coronavirus-en-peru-allan-wagner-sera-el-nuevo-ministro-de-relaciones-exteriores-en-reemplazo-de-elizabeth-astete-noticia-1321012</t>
  </si>
  <si>
    <t>https://rpp.pe/politica/gobierno/cesar-landa-arroyo-este-es-el-perfil-academico-y-profesional-del-nuevo-ministro-de-relaciones-exteriores-noticia-1384186</t>
  </si>
  <si>
    <t>https://larepublica.pe/politica/2022/12/10/juramentacion-de-ministros-hoy-quien-es-ana-cecilia-gervasi-la-nueva-ministra-de-relaciones-exteriores-ministros-nuevos-ministros-actuales-dina-boluarte-gabinete-evat</t>
  </si>
  <si>
    <t>https://limagris.com/javier-gonzalez-olaechea-juramenta-como-nuevo-ministro-de-relaciones-exteriores/</t>
  </si>
  <si>
    <t>https://busquedas.elperuano.pe/dispositivo/NL/1873518-8</t>
  </si>
  <si>
    <t>https://busquedas.elperuano.pe/dispositivo/NL/2095046-1</t>
  </si>
  <si>
    <t>https://busquedas.elperuano.pe/dispositivo/NL/2274325-6</t>
  </si>
  <si>
    <t>PERÚ</t>
  </si>
  <si>
    <t>NO HAY SITIO WEB</t>
  </si>
  <si>
    <t>4.2.DirectivosCancillería</t>
  </si>
  <si>
    <r>
      <rPr>
        <b/>
        <sz val="12"/>
        <color theme="1"/>
        <rFont val="Aptos Narrow"/>
        <family val="2"/>
        <scheme val="minor"/>
      </rPr>
      <t>METODOLOGÍA:</t>
    </r>
    <r>
      <rPr>
        <sz val="12"/>
        <color theme="1"/>
        <rFont val="Aptos Narrow"/>
        <family val="2"/>
        <scheme val="minor"/>
      </rPr>
      <t xml:space="preserve"> se utilizaron los cancilleres y subsecretarias del primer indicador. 
Al ser todas las Cancillerías distintas se revisó el organigrama de todos los años y se consideraron todas las unidades y departamentos que tienen que ver con la ejecución de política exterior, se excluyó todo lo vinculado a la administración y medios. EL objetivo de esto era generar un indicador comparable. En el caso de Ministerios más grandes, se utilizaron las unidades más relevantes de cada área, por ejemplo, la SUBREI de Chile no es comparable con otra unidad similar en LATAM.
También se consideraron las academias diplomáticas y agencias de cooperación internacional. 
No se encontraron datos de Argentina, Costa Rica y Nicaragua. </t>
    </r>
  </si>
  <si>
    <t>GUILLERMO CHAVES</t>
  </si>
  <si>
    <t>LUCIANA TITO</t>
  </si>
  <si>
    <t>PABLO TETTAMANTI</t>
  </si>
  <si>
    <t>LEOPOLDO SAHORES</t>
  </si>
  <si>
    <t>DANIEL FILMUS</t>
  </si>
  <si>
    <t>GUILLERMO CARMONA</t>
  </si>
  <si>
    <t>PAOLA DI CHIARO</t>
  </si>
  <si>
    <t>JORGE NEME</t>
  </si>
  <si>
    <t>CECILIA TODESCA</t>
  </si>
  <si>
    <t>HECTOR CIMA</t>
  </si>
  <si>
    <t>RODOLFO YAÑEZ</t>
  </si>
  <si>
    <t>PABLO DELGADO</t>
  </si>
  <si>
    <t>ERNESTO GASPARI</t>
  </si>
  <si>
    <t>GUILLERMO OLIVERI</t>
  </si>
  <si>
    <t>FRANCISCO SANCHEZ</t>
  </si>
  <si>
    <t>TITULAR UN. GABINETE  ASESORES</t>
  </si>
  <si>
    <t>SECRETARIO/A DE ESTADO</t>
  </si>
  <si>
    <t>2021-2023</t>
  </si>
  <si>
    <t>2020-2023</t>
  </si>
  <si>
    <t>2020-2021</t>
  </si>
  <si>
    <t>2023-</t>
  </si>
  <si>
    <t>2024-</t>
  </si>
  <si>
    <t>Feminino</t>
  </si>
  <si>
    <t>Envío por transparencia</t>
  </si>
  <si>
    <t>4.1.Cancilleres, Subsecretarias/viceministras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</si>
</sst>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theme="1"/>
      <name val="Aptos Narrow"/>
      <family val="2"/>
      <scheme val="minor"/>
    </font>
    <font>
      <u/>
      <sz val="12"/>
      <color theme="10"/>
      <name val="Aptos Narrow"/>
      <family val="2"/>
      <scheme val="minor"/>
    </font>
    <font>
      <b/>
      <sz val="12"/>
      <color theme="1"/>
      <name val="Aptos Narrow"/>
      <family val="2"/>
      <scheme val="minor"/>
    </font>
    <font>
      <i/>
      <sz val="12"/>
      <color theme="1"/>
      <name val="Aptos Narrow"/>
      <family val="2"/>
      <scheme val="minor"/>
    </font>
    <font>
      <sz val="12"/>
      <color theme="1"/>
      <name val="Aptos Narrow"/>
      <family val="2"/>
      <scheme val="minor"/>
    </font>
    <font>
      <b/>
      <sz val="12"/>
      <color theme="0"/>
      <name val="Aptos Narrow"/>
      <family val="2"/>
      <scheme val="minor"/>
    </font>
    <font>
      <b/>
      <sz val="12"/>
      <name val="Aptos Narrow"/>
      <family val="2"/>
      <scheme val="minor"/>
    </font>
    <font>
      <sz val="12"/>
      <name val="Aptos Narrow"/>
      <family val="2"/>
      <scheme val="minor"/>
    </font>
    <font>
      <sz val="12"/>
      <name val="Aptos Narrow"/>
      <family val="2"/>
      <scheme val="minor"/>
    </font>
    <font>
      <sz val="12"/>
      <color rgb="FF000000"/>
      <name val="Aptos Narrow"/>
      <family val="2"/>
      <scheme val="minor"/>
    </font>
    <font>
      <sz val="11"/>
      <color theme="1"/>
      <name val="Arial"/>
      <family val="2"/>
    </font>
    <font>
      <u/>
      <sz val="11"/>
      <color theme="10"/>
      <name val="Aptos Narrow"/>
      <family val="2"/>
      <scheme val="minor"/>
    </font>
    <font>
      <b/>
      <sz val="11"/>
      <color theme="1"/>
      <name val="Arial"/>
      <family val="2"/>
    </font>
    <font>
      <u/>
      <sz val="11"/>
      <color theme="10"/>
      <name val="Arial"/>
      <family val="2"/>
    </font>
    <font>
      <b/>
      <sz val="12"/>
      <color rgb="FF000000"/>
      <name val="Aptos Narrow"/>
      <family val="2"/>
      <scheme val="minor"/>
    </font>
    <font>
      <b/>
      <sz val="12"/>
      <color rgb="FFFF0000"/>
      <name val="Aptos Narrow"/>
      <family val="2"/>
      <scheme val="minor"/>
    </font>
    <font>
      <sz val="10"/>
      <name val="Arial"/>
      <family val="2"/>
    </font>
    <font>
      <b/>
      <sz val="10"/>
      <color rgb="FFFF0000"/>
      <name val="Arial"/>
      <family val="2"/>
    </font>
    <font>
      <b/>
      <sz val="10"/>
      <name val="Arial"/>
      <family val="2"/>
    </font>
    <font>
      <sz val="10"/>
      <color theme="3"/>
      <name val="Arial"/>
      <family val="2"/>
    </font>
    <font>
      <sz val="10"/>
      <color rgb="FFFF0000"/>
      <name val="Arial"/>
      <family val="2"/>
    </font>
  </fonts>
  <fills count="12">
    <fill>
      <patternFill patternType="none"/>
    </fill>
    <fill>
      <patternFill patternType="gray125"/>
    </fill>
    <fill>
      <patternFill patternType="solid">
        <fgColor theme="2" tint="-9.9978637043366805E-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8"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s>
  <borders count="25">
    <border>
      <left/>
      <right/>
      <top/>
      <bottom/>
      <diagonal/>
    </border>
    <border>
      <left/>
      <right/>
      <top/>
      <bottom style="medium">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applyNumberFormat="0" applyFill="0" applyBorder="0" applyAlignment="0" applyProtection="0"/>
    <xf numFmtId="0" fontId="11" fillId="0" borderId="0" applyNumberFormat="0" applyFill="0" applyBorder="0" applyAlignment="0" applyProtection="0"/>
  </cellStyleXfs>
  <cellXfs count="231">
    <xf numFmtId="0" fontId="0" fillId="0" borderId="0" xfId="0"/>
    <xf numFmtId="0" fontId="2" fillId="2" borderId="0" xfId="0" applyFont="1" applyFill="1" applyAlignment="1">
      <alignment vertical="top"/>
    </xf>
    <xf numFmtId="0" fontId="2" fillId="2" borderId="0" xfId="0" applyFont="1" applyFill="1" applyAlignment="1">
      <alignment horizontal="right"/>
    </xf>
    <xf numFmtId="0" fontId="0" fillId="0" borderId="0" xfId="0" applyAlignment="1">
      <alignment horizontal="right" vertical="top"/>
    </xf>
    <xf numFmtId="0" fontId="0" fillId="0" borderId="0" xfId="0" applyAlignment="1">
      <alignment horizontal="left" vertical="top"/>
    </xf>
    <xf numFmtId="0" fontId="1" fillId="0" borderId="0" xfId="1" applyAlignment="1">
      <alignment horizontal="left" vertical="top"/>
    </xf>
    <xf numFmtId="0" fontId="2" fillId="2" borderId="0" xfId="0" applyFont="1" applyFill="1" applyAlignment="1">
      <alignment horizontal="left" vertical="top" wrapText="1"/>
    </xf>
    <xf numFmtId="0" fontId="0" fillId="2" borderId="0" xfId="0" applyFill="1" applyAlignment="1">
      <alignment horizontal="right" vertical="top"/>
    </xf>
    <xf numFmtId="0" fontId="0" fillId="2" borderId="0" xfId="0" applyFill="1" applyAlignment="1">
      <alignment horizontal="left" vertical="top"/>
    </xf>
    <xf numFmtId="0" fontId="1" fillId="2" borderId="0" xfId="1" applyFill="1" applyAlignment="1">
      <alignment horizontal="left" vertical="top"/>
    </xf>
    <xf numFmtId="0" fontId="0" fillId="0" borderId="0" xfId="0" applyAlignment="1">
      <alignment vertical="top"/>
    </xf>
    <xf numFmtId="0" fontId="0" fillId="0" borderId="0" xfId="0" applyAlignment="1">
      <alignment horizontal="right"/>
    </xf>
    <xf numFmtId="0" fontId="1" fillId="0" borderId="0" xfId="1"/>
    <xf numFmtId="0" fontId="2" fillId="2" borderId="0" xfId="0" applyFont="1" applyFill="1" applyAlignment="1">
      <alignment wrapText="1"/>
    </xf>
    <xf numFmtId="0" fontId="0" fillId="2" borderId="0" xfId="0" applyFill="1" applyAlignment="1">
      <alignment vertical="top"/>
    </xf>
    <xf numFmtId="0" fontId="0" fillId="2" borderId="0" xfId="0" applyFill="1"/>
    <xf numFmtId="0" fontId="0" fillId="2" borderId="0" xfId="0" applyFill="1" applyAlignment="1">
      <alignment horizontal="right"/>
    </xf>
    <xf numFmtId="0" fontId="2" fillId="0" borderId="0" xfId="0" applyFont="1" applyAlignment="1">
      <alignment wrapText="1"/>
    </xf>
    <xf numFmtId="0" fontId="0" fillId="0" borderId="0" xfId="0" applyAlignment="1">
      <alignment horizontal="left" vertical="top" wrapText="1"/>
    </xf>
    <xf numFmtId="0" fontId="1" fillId="0" borderId="0" xfId="1" applyAlignment="1">
      <alignment horizontal="left" vertical="top" wrapText="1"/>
    </xf>
    <xf numFmtId="0" fontId="1" fillId="0" borderId="0" xfId="1" applyAlignment="1">
      <alignment vertical="top"/>
    </xf>
    <xf numFmtId="0" fontId="0" fillId="0" borderId="0" xfId="0" applyAlignment="1">
      <alignment wrapText="1"/>
    </xf>
    <xf numFmtId="0" fontId="2" fillId="0" borderId="0" xfId="0" applyFont="1" applyAlignment="1">
      <alignment vertical="top"/>
    </xf>
    <xf numFmtId="0" fontId="2" fillId="0" borderId="0" xfId="0" applyFont="1"/>
    <xf numFmtId="0" fontId="2" fillId="0" borderId="0" xfId="0" applyFont="1" applyAlignment="1">
      <alignment horizontal="right"/>
    </xf>
    <xf numFmtId="0" fontId="2" fillId="2" borderId="0" xfId="0" applyFont="1" applyFill="1"/>
    <xf numFmtId="0" fontId="2" fillId="2" borderId="0" xfId="0" applyFont="1" applyFill="1" applyAlignment="1">
      <alignment horizontal="left" vertical="top"/>
    </xf>
    <xf numFmtId="0" fontId="1" fillId="0" borderId="0" xfId="1" applyAlignment="1"/>
    <xf numFmtId="0" fontId="1" fillId="2" borderId="0" xfId="1" applyFill="1" applyAlignment="1">
      <alignment horizontal="center" vertical="top"/>
    </xf>
    <xf numFmtId="0" fontId="1" fillId="0" borderId="0" xfId="1" applyAlignment="1">
      <alignment horizontal="center" vertical="top"/>
    </xf>
    <xf numFmtId="0" fontId="0" fillId="3" borderId="0" xfId="0" applyFill="1"/>
    <xf numFmtId="0" fontId="0" fillId="4" borderId="0" xfId="0" applyFill="1"/>
    <xf numFmtId="0" fontId="5" fillId="5" borderId="0" xfId="0" applyFont="1" applyFill="1"/>
    <xf numFmtId="0" fontId="2" fillId="0" borderId="0" xfId="0" applyFont="1" applyAlignment="1">
      <alignment vertical="top" wrapText="1"/>
    </xf>
    <xf numFmtId="0" fontId="1" fillId="0" borderId="0" xfId="1" applyAlignment="1">
      <alignment wrapText="1"/>
    </xf>
    <xf numFmtId="0" fontId="0" fillId="0" borderId="0" xfId="0" applyAlignment="1">
      <alignment vertical="top" wrapText="1"/>
    </xf>
    <xf numFmtId="0" fontId="1" fillId="0" borderId="0" xfId="1" applyAlignment="1">
      <alignment vertical="top" wrapText="1"/>
    </xf>
    <xf numFmtId="0" fontId="1" fillId="0" borderId="0" xfId="1" applyBorder="1" applyAlignment="1">
      <alignment wrapText="1"/>
    </xf>
    <xf numFmtId="0" fontId="0" fillId="0" borderId="1" xfId="0" applyBorder="1" applyAlignment="1">
      <alignment wrapText="1"/>
    </xf>
    <xf numFmtId="0" fontId="3" fillId="0" borderId="0" xfId="0" applyFont="1"/>
    <xf numFmtId="0" fontId="4" fillId="0" borderId="0" xfId="0" applyFont="1"/>
    <xf numFmtId="0" fontId="1" fillId="0" borderId="0" xfId="1" applyBorder="1" applyAlignment="1"/>
    <xf numFmtId="0" fontId="0" fillId="3" borderId="1" xfId="0" applyFill="1" applyBorder="1" applyAlignment="1">
      <alignment horizontal="left" vertical="top"/>
    </xf>
    <xf numFmtId="0" fontId="0" fillId="0" borderId="1" xfId="0" applyBorder="1" applyAlignment="1">
      <alignment horizontal="right" vertical="top"/>
    </xf>
    <xf numFmtId="0" fontId="0" fillId="0" borderId="1" xfId="0" applyBorder="1" applyAlignment="1">
      <alignment horizontal="left" vertical="top"/>
    </xf>
    <xf numFmtId="0" fontId="0" fillId="0" borderId="1" xfId="0" applyBorder="1" applyAlignment="1">
      <alignment horizontal="right"/>
    </xf>
    <xf numFmtId="0" fontId="1" fillId="0" borderId="1" xfId="1" applyBorder="1" applyAlignment="1"/>
    <xf numFmtId="0" fontId="2" fillId="0" borderId="0" xfId="0" applyFont="1" applyAlignment="1">
      <alignment horizontal="left" wrapText="1"/>
    </xf>
    <xf numFmtId="0" fontId="2" fillId="2" borderId="0" xfId="0" applyFont="1" applyFill="1" applyAlignment="1">
      <alignment vertical="top" wrapText="1"/>
    </xf>
    <xf numFmtId="0" fontId="2" fillId="2" borderId="0" xfId="0" applyFont="1" applyFill="1" applyAlignment="1">
      <alignment horizontal="left" wrapText="1"/>
    </xf>
    <xf numFmtId="0" fontId="0" fillId="0" borderId="0" xfId="0" applyAlignment="1">
      <alignment horizontal="left" wrapText="1"/>
    </xf>
    <xf numFmtId="0" fontId="1" fillId="0" borderId="0" xfId="1" applyAlignment="1">
      <alignment horizontal="left" wrapText="1"/>
    </xf>
    <xf numFmtId="0" fontId="0" fillId="2" borderId="0" xfId="0" applyFill="1" applyAlignment="1">
      <alignment wrapText="1"/>
    </xf>
    <xf numFmtId="0" fontId="0" fillId="2" borderId="0" xfId="0" applyFill="1" applyAlignment="1">
      <alignment horizontal="left" wrapText="1"/>
    </xf>
    <xf numFmtId="0" fontId="7" fillId="0" borderId="0" xfId="0" applyFont="1" applyAlignment="1">
      <alignment wrapText="1"/>
    </xf>
    <xf numFmtId="0" fontId="6" fillId="0" borderId="0" xfId="0" applyFont="1" applyAlignment="1">
      <alignment horizontal="left" wrapText="1"/>
    </xf>
    <xf numFmtId="0" fontId="6" fillId="0" borderId="0" xfId="0" applyFont="1" applyAlignment="1">
      <alignment horizontal="left" vertical="top" wrapText="1"/>
    </xf>
    <xf numFmtId="0" fontId="4" fillId="0" borderId="0" xfId="0" applyFont="1" applyAlignment="1">
      <alignment horizontal="right" vertical="top"/>
    </xf>
    <xf numFmtId="0" fontId="1" fillId="2" borderId="0" xfId="1" applyFill="1"/>
    <xf numFmtId="0" fontId="2" fillId="0" borderId="0" xfId="0" applyFont="1" applyAlignment="1">
      <alignment horizontal="right" vertical="top"/>
    </xf>
    <xf numFmtId="0" fontId="2" fillId="0" borderId="0" xfId="0" applyFont="1" applyAlignment="1">
      <alignment horizontal="left" vertical="top"/>
    </xf>
    <xf numFmtId="0" fontId="4" fillId="0" borderId="0" xfId="0" applyFont="1" applyAlignment="1">
      <alignment vertical="top"/>
    </xf>
    <xf numFmtId="0" fontId="1" fillId="0" borderId="0" xfId="1" applyFill="1" applyAlignment="1">
      <alignment vertical="top"/>
    </xf>
    <xf numFmtId="0" fontId="1" fillId="0" borderId="0" xfId="1" applyBorder="1"/>
    <xf numFmtId="0" fontId="0" fillId="0" borderId="1" xfId="0" applyBorder="1"/>
    <xf numFmtId="0" fontId="1" fillId="0" borderId="1" xfId="1" applyFill="1" applyBorder="1"/>
    <xf numFmtId="0" fontId="2" fillId="0" borderId="0" xfId="0" applyFont="1" applyAlignment="1">
      <alignment horizontal="left" vertical="top" wrapText="1"/>
    </xf>
    <xf numFmtId="0" fontId="0" fillId="2" borderId="2" xfId="0" applyFill="1" applyBorder="1"/>
    <xf numFmtId="0" fontId="0" fillId="2" borderId="2" xfId="0" applyFill="1" applyBorder="1" applyAlignment="1">
      <alignment wrapText="1"/>
    </xf>
    <xf numFmtId="0" fontId="8" fillId="2" borderId="0" xfId="0" applyFont="1" applyFill="1" applyAlignment="1">
      <alignment wrapText="1"/>
    </xf>
    <xf numFmtId="0" fontId="4" fillId="2" borderId="0" xfId="0" applyFont="1" applyFill="1" applyAlignment="1">
      <alignment vertical="top" wrapText="1"/>
    </xf>
    <xf numFmtId="0" fontId="1" fillId="2" borderId="0" xfId="1" applyFill="1" applyAlignment="1"/>
    <xf numFmtId="0" fontId="1" fillId="2" borderId="0" xfId="1" applyFill="1" applyAlignment="1">
      <alignment wrapText="1"/>
    </xf>
    <xf numFmtId="0" fontId="1" fillId="0" borderId="1" xfId="1" applyFill="1" applyBorder="1" applyAlignment="1">
      <alignment wrapText="1"/>
    </xf>
    <xf numFmtId="0" fontId="8" fillId="2" borderId="0" xfId="0" applyFont="1" applyFill="1"/>
    <xf numFmtId="0" fontId="9" fillId="0" borderId="0" xfId="0" applyFont="1" applyAlignment="1">
      <alignment wrapText="1"/>
    </xf>
    <xf numFmtId="0" fontId="1" fillId="0" borderId="0" xfId="1" applyFill="1" applyBorder="1"/>
    <xf numFmtId="0" fontId="7" fillId="0" borderId="0" xfId="1" applyFont="1" applyAlignment="1">
      <alignment vertical="top" wrapText="1"/>
    </xf>
    <xf numFmtId="0" fontId="8" fillId="0" borderId="0" xfId="0" applyFont="1" applyAlignment="1">
      <alignment vertical="top" wrapText="1"/>
    </xf>
    <xf numFmtId="0" fontId="4" fillId="0" borderId="0" xfId="0" applyFont="1" applyAlignment="1">
      <alignment vertical="top" wrapText="1"/>
    </xf>
    <xf numFmtId="0" fontId="4" fillId="2" borderId="0" xfId="0" applyFont="1" applyFill="1" applyAlignment="1">
      <alignment vertical="top"/>
    </xf>
    <xf numFmtId="0" fontId="1" fillId="2" borderId="0" xfId="1" applyFill="1" applyAlignment="1">
      <alignment vertical="top"/>
    </xf>
    <xf numFmtId="0" fontId="1" fillId="0" borderId="0" xfId="1" applyFill="1" applyAlignment="1"/>
    <xf numFmtId="0" fontId="0" fillId="6" borderId="0" xfId="0" applyFill="1" applyAlignment="1">
      <alignment wrapText="1"/>
    </xf>
    <xf numFmtId="0" fontId="7" fillId="0" borderId="0" xfId="1" applyFont="1" applyFill="1" applyAlignment="1">
      <alignment vertical="top" wrapText="1"/>
    </xf>
    <xf numFmtId="0" fontId="0" fillId="6" borderId="0" xfId="0" applyFill="1"/>
    <xf numFmtId="0" fontId="1" fillId="0" borderId="0" xfId="1" applyFill="1"/>
    <xf numFmtId="0" fontId="6" fillId="0" borderId="0" xfId="0" applyFont="1" applyAlignment="1">
      <alignment horizontal="left"/>
    </xf>
    <xf numFmtId="0" fontId="0" fillId="0" borderId="0" xfId="0" applyAlignment="1">
      <alignment horizontal="left"/>
    </xf>
    <xf numFmtId="0" fontId="1" fillId="0" borderId="0" xfId="1" applyAlignment="1">
      <alignment horizontal="left"/>
    </xf>
    <xf numFmtId="0" fontId="10" fillId="0" borderId="0" xfId="0" applyFont="1"/>
    <xf numFmtId="0" fontId="10" fillId="0" borderId="4" xfId="0" applyFont="1" applyBorder="1"/>
    <xf numFmtId="0" fontId="10" fillId="0" borderId="0" xfId="0" applyFont="1" applyAlignment="1">
      <alignment horizontal="right"/>
    </xf>
    <xf numFmtId="0" fontId="12" fillId="0" borderId="4" xfId="0" applyFont="1" applyBorder="1"/>
    <xf numFmtId="0" fontId="12" fillId="0" borderId="8" xfId="0" applyFont="1" applyBorder="1"/>
    <xf numFmtId="0" fontId="12" fillId="0" borderId="9" xfId="0" applyFont="1" applyBorder="1"/>
    <xf numFmtId="0" fontId="12" fillId="0" borderId="10" xfId="0" applyFont="1" applyBorder="1"/>
    <xf numFmtId="0" fontId="12" fillId="0" borderId="11" xfId="0" applyFont="1" applyBorder="1"/>
    <xf numFmtId="0" fontId="10" fillId="0" borderId="12" xfId="0" applyFont="1" applyBorder="1"/>
    <xf numFmtId="0" fontId="10" fillId="0" borderId="13" xfId="0" applyFont="1" applyBorder="1"/>
    <xf numFmtId="0" fontId="10" fillId="0" borderId="1" xfId="0" applyFont="1" applyBorder="1"/>
    <xf numFmtId="0" fontId="10" fillId="0" borderId="1" xfId="0" applyFont="1" applyBorder="1" applyAlignment="1">
      <alignment horizontal="right"/>
    </xf>
    <xf numFmtId="0" fontId="12" fillId="0" borderId="13" xfId="0" applyFont="1" applyBorder="1"/>
    <xf numFmtId="0" fontId="13" fillId="0" borderId="15" xfId="2" applyFont="1" applyBorder="1"/>
    <xf numFmtId="0" fontId="10" fillId="0" borderId="3" xfId="0" applyFont="1" applyBorder="1"/>
    <xf numFmtId="0" fontId="12" fillId="7" borderId="7" xfId="0" applyFont="1" applyFill="1" applyBorder="1" applyAlignment="1">
      <alignment wrapText="1"/>
    </xf>
    <xf numFmtId="0" fontId="10" fillId="7" borderId="8" xfId="0" applyFont="1" applyFill="1" applyBorder="1"/>
    <xf numFmtId="0" fontId="10" fillId="7" borderId="9" xfId="0" applyFont="1" applyFill="1" applyBorder="1"/>
    <xf numFmtId="0" fontId="10" fillId="7" borderId="10" xfId="0" applyFont="1" applyFill="1" applyBorder="1"/>
    <xf numFmtId="0" fontId="10" fillId="0" borderId="16" xfId="0" applyFont="1" applyBorder="1" applyAlignment="1">
      <alignment wrapText="1"/>
    </xf>
    <xf numFmtId="0" fontId="12" fillId="0" borderId="0" xfId="0" applyFont="1"/>
    <xf numFmtId="0" fontId="10" fillId="0" borderId="12" xfId="0" applyFont="1" applyBorder="1" applyAlignment="1">
      <alignment wrapText="1"/>
    </xf>
    <xf numFmtId="0" fontId="12" fillId="0" borderId="0" xfId="0" applyFont="1" applyAlignment="1">
      <alignment wrapText="1"/>
    </xf>
    <xf numFmtId="0" fontId="12" fillId="9" borderId="12" xfId="0" applyFont="1" applyFill="1" applyBorder="1" applyAlignment="1">
      <alignment wrapText="1"/>
    </xf>
    <xf numFmtId="0" fontId="0" fillId="0" borderId="5" xfId="0" applyBorder="1"/>
    <xf numFmtId="0" fontId="0" fillId="0" borderId="2" xfId="0" applyBorder="1"/>
    <xf numFmtId="0" fontId="0" fillId="0" borderId="4" xfId="0" applyBorder="1"/>
    <xf numFmtId="0" fontId="0" fillId="0" borderId="18" xfId="0" applyBorder="1"/>
    <xf numFmtId="0" fontId="0" fillId="0" borderId="19" xfId="0" applyBorder="1"/>
    <xf numFmtId="0" fontId="12" fillId="0" borderId="12" xfId="0" applyFont="1" applyBorder="1"/>
    <xf numFmtId="0" fontId="13" fillId="0" borderId="3" xfId="1" applyFont="1" applyBorder="1"/>
    <xf numFmtId="0" fontId="10" fillId="7" borderId="11" xfId="0" applyFont="1" applyFill="1" applyBorder="1"/>
    <xf numFmtId="0" fontId="13" fillId="0" borderId="14" xfId="1" applyFont="1" applyBorder="1"/>
    <xf numFmtId="0" fontId="12" fillId="0" borderId="1" xfId="0" applyFont="1" applyBorder="1"/>
    <xf numFmtId="0" fontId="13" fillId="0" borderId="15" xfId="1" applyFont="1" applyBorder="1"/>
    <xf numFmtId="0" fontId="12" fillId="0" borderId="4" xfId="0" applyFont="1" applyBorder="1" applyAlignment="1">
      <alignment vertical="center"/>
    </xf>
    <xf numFmtId="0" fontId="12" fillId="0" borderId="0" xfId="0" applyFont="1" applyAlignment="1">
      <alignment vertical="center"/>
    </xf>
    <xf numFmtId="0" fontId="12" fillId="0" borderId="13" xfId="0" applyFont="1" applyBorder="1" applyAlignment="1">
      <alignment vertical="center"/>
    </xf>
    <xf numFmtId="0" fontId="12" fillId="0" borderId="1" xfId="0" applyFont="1" applyBorder="1" applyAlignment="1">
      <alignment vertical="center"/>
    </xf>
    <xf numFmtId="0" fontId="12" fillId="0" borderId="0" xfId="0" applyFont="1" applyAlignment="1">
      <alignment horizontal="right"/>
    </xf>
    <xf numFmtId="0" fontId="12" fillId="0" borderId="1" xfId="0" applyFont="1" applyBorder="1" applyAlignment="1">
      <alignment horizontal="right"/>
    </xf>
    <xf numFmtId="0" fontId="12" fillId="0" borderId="1" xfId="0" applyFont="1" applyBorder="1" applyAlignment="1">
      <alignment horizontal="right" vertical="center"/>
    </xf>
    <xf numFmtId="0" fontId="12" fillId="0" borderId="13" xfId="0" applyFont="1" applyBorder="1" applyAlignment="1">
      <alignment horizontal="left" vertical="center"/>
    </xf>
    <xf numFmtId="0" fontId="12" fillId="0" borderId="7" xfId="0" applyFont="1" applyBorder="1" applyAlignment="1">
      <alignment vertical="center"/>
    </xf>
    <xf numFmtId="0" fontId="13" fillId="0" borderId="14" xfId="1" applyFont="1" applyBorder="1" applyAlignment="1"/>
    <xf numFmtId="0" fontId="10" fillId="0" borderId="0" xfId="0" applyFont="1" applyAlignment="1">
      <alignment vertical="center" wrapText="1"/>
    </xf>
    <xf numFmtId="0" fontId="10" fillId="7" borderId="11" xfId="0" applyFont="1" applyFill="1" applyBorder="1" applyAlignment="1">
      <alignment horizontal="right"/>
    </xf>
    <xf numFmtId="0" fontId="13" fillId="0" borderId="3" xfId="1" applyFont="1" applyFill="1" applyBorder="1"/>
    <xf numFmtId="0" fontId="13" fillId="0" borderId="17" xfId="1" applyFont="1" applyBorder="1" applyAlignment="1">
      <alignment horizontal="left"/>
    </xf>
    <xf numFmtId="0" fontId="12" fillId="8" borderId="7" xfId="0" applyFont="1" applyFill="1" applyBorder="1"/>
    <xf numFmtId="0" fontId="12" fillId="8" borderId="16" xfId="0" applyFont="1" applyFill="1" applyBorder="1" applyAlignment="1">
      <alignment vertical="center" wrapText="1"/>
    </xf>
    <xf numFmtId="0" fontId="12" fillId="0" borderId="0" xfId="0" applyFont="1" applyAlignment="1">
      <alignment horizontal="center"/>
    </xf>
    <xf numFmtId="0" fontId="12" fillId="0" borderId="0" xfId="0" applyFont="1" applyAlignment="1">
      <alignment horizontal="center" vertical="center" wrapText="1"/>
    </xf>
    <xf numFmtId="0" fontId="12" fillId="0" borderId="7" xfId="0" applyFont="1" applyBorder="1" applyAlignment="1">
      <alignment vertical="center" wrapText="1"/>
    </xf>
    <xf numFmtId="0" fontId="10" fillId="0" borderId="9" xfId="0" applyFont="1" applyBorder="1" applyAlignment="1">
      <alignment vertical="center" wrapText="1"/>
    </xf>
    <xf numFmtId="0" fontId="10" fillId="0" borderId="9" xfId="0" applyFont="1" applyBorder="1"/>
    <xf numFmtId="0" fontId="10" fillId="0" borderId="11" xfId="0" applyFont="1" applyBorder="1"/>
    <xf numFmtId="0" fontId="13" fillId="0" borderId="15" xfId="1" applyFont="1" applyBorder="1" applyAlignment="1"/>
    <xf numFmtId="0" fontId="12" fillId="0" borderId="0" xfId="0" applyFont="1" applyAlignment="1">
      <alignment vertical="center" wrapText="1"/>
    </xf>
    <xf numFmtId="0" fontId="12" fillId="7" borderId="7" xfId="0" applyFont="1" applyFill="1" applyBorder="1"/>
    <xf numFmtId="0" fontId="12" fillId="7" borderId="21" xfId="0" applyFont="1" applyFill="1" applyBorder="1" applyAlignment="1">
      <alignment vertical="center"/>
    </xf>
    <xf numFmtId="0" fontId="10" fillId="7" borderId="8" xfId="0" applyFont="1" applyFill="1" applyBorder="1" applyAlignment="1">
      <alignment vertical="center"/>
    </xf>
    <xf numFmtId="0" fontId="10" fillId="7" borderId="9" xfId="0" applyFont="1" applyFill="1" applyBorder="1" applyAlignment="1">
      <alignment vertical="center"/>
    </xf>
    <xf numFmtId="0" fontId="10" fillId="7" borderId="10" xfId="0" applyFont="1" applyFill="1" applyBorder="1" applyAlignment="1">
      <alignment vertical="center"/>
    </xf>
    <xf numFmtId="0" fontId="10" fillId="7" borderId="11" xfId="0" applyFont="1" applyFill="1" applyBorder="1" applyAlignment="1">
      <alignment vertical="center"/>
    </xf>
    <xf numFmtId="0" fontId="10" fillId="0" borderId="22" xfId="0" applyFont="1" applyBorder="1" applyAlignment="1">
      <alignment vertical="center"/>
    </xf>
    <xf numFmtId="0" fontId="13" fillId="0" borderId="3" xfId="1" applyFont="1" applyBorder="1" applyAlignment="1">
      <alignment vertical="center"/>
    </xf>
    <xf numFmtId="0" fontId="10" fillId="0" borderId="4" xfId="0" applyFont="1" applyBorder="1" applyAlignment="1">
      <alignment vertical="center"/>
    </xf>
    <xf numFmtId="0" fontId="10" fillId="0" borderId="0" xfId="0" applyFont="1" applyAlignment="1">
      <alignment vertical="center"/>
    </xf>
    <xf numFmtId="0" fontId="13" fillId="0" borderId="17" xfId="1" applyFont="1" applyBorder="1" applyAlignment="1">
      <alignment vertical="center"/>
    </xf>
    <xf numFmtId="0" fontId="10" fillId="0" borderId="23" xfId="0" applyFont="1" applyBorder="1" applyAlignment="1">
      <alignment vertical="center"/>
    </xf>
    <xf numFmtId="0" fontId="10" fillId="0" borderId="13" xfId="0" applyFont="1" applyBorder="1" applyAlignment="1">
      <alignment vertical="center"/>
    </xf>
    <xf numFmtId="0" fontId="10" fillId="0" borderId="1" xfId="0" applyFont="1" applyBorder="1" applyAlignment="1">
      <alignment vertical="center"/>
    </xf>
    <xf numFmtId="0" fontId="13" fillId="0" borderId="14" xfId="1" applyFont="1" applyBorder="1" applyAlignment="1">
      <alignment vertical="center"/>
    </xf>
    <xf numFmtId="0" fontId="13" fillId="0" borderId="15" xfId="1" applyFont="1" applyBorder="1" applyAlignment="1">
      <alignment vertical="center"/>
    </xf>
    <xf numFmtId="0" fontId="12" fillId="0" borderId="7" xfId="0" applyFont="1" applyBorder="1" applyAlignment="1">
      <alignment wrapText="1"/>
    </xf>
    <xf numFmtId="0" fontId="12" fillId="0" borderId="9" xfId="0" applyFont="1" applyBorder="1" applyAlignment="1">
      <alignment wrapText="1"/>
    </xf>
    <xf numFmtId="0" fontId="13" fillId="0" borderId="1" xfId="1" applyFont="1" applyBorder="1"/>
    <xf numFmtId="0" fontId="10" fillId="7" borderId="9" xfId="0" applyFont="1" applyFill="1" applyBorder="1" applyAlignment="1">
      <alignment horizontal="right"/>
    </xf>
    <xf numFmtId="0" fontId="10" fillId="0" borderId="0" xfId="0" applyFont="1" applyAlignment="1">
      <alignment horizontal="right" vertical="center"/>
    </xf>
    <xf numFmtId="0" fontId="13" fillId="0" borderId="3" xfId="1" applyFont="1" applyBorder="1" applyAlignment="1">
      <alignment horizontal="center" vertical="center"/>
    </xf>
    <xf numFmtId="0" fontId="13" fillId="0" borderId="3" xfId="1" applyFont="1" applyBorder="1" applyAlignment="1"/>
    <xf numFmtId="0" fontId="13" fillId="0" borderId="17" xfId="1" applyFont="1" applyBorder="1" applyAlignment="1"/>
    <xf numFmtId="0" fontId="10" fillId="0" borderId="1" xfId="0" applyFont="1" applyBorder="1" applyAlignment="1">
      <alignment horizontal="right" vertical="center"/>
    </xf>
    <xf numFmtId="0" fontId="13" fillId="0" borderId="14" xfId="1" applyFont="1" applyBorder="1" applyAlignment="1">
      <alignment horizontal="center" vertical="center"/>
    </xf>
    <xf numFmtId="0" fontId="12" fillId="0" borderId="7" xfId="0" applyFont="1" applyBorder="1"/>
    <xf numFmtId="0" fontId="10" fillId="0" borderId="23" xfId="0" applyFont="1" applyBorder="1"/>
    <xf numFmtId="0" fontId="12" fillId="7" borderId="7" xfId="0" applyFont="1" applyFill="1" applyBorder="1" applyAlignment="1">
      <alignment vertical="center" wrapText="1"/>
    </xf>
    <xf numFmtId="0" fontId="10" fillId="7" borderId="9" xfId="0" applyFont="1" applyFill="1" applyBorder="1" applyAlignment="1">
      <alignment horizontal="right" vertical="center"/>
    </xf>
    <xf numFmtId="0" fontId="10" fillId="0" borderId="16" xfId="0" applyFont="1" applyBorder="1" applyAlignment="1">
      <alignment vertical="center" wrapText="1"/>
    </xf>
    <xf numFmtId="0" fontId="10" fillId="0" borderId="12" xfId="0" applyFont="1" applyBorder="1" applyAlignment="1">
      <alignment vertical="center" wrapText="1"/>
    </xf>
    <xf numFmtId="0" fontId="12" fillId="7" borderId="7" xfId="0" applyFont="1" applyFill="1" applyBorder="1" applyAlignment="1">
      <alignment vertical="center"/>
    </xf>
    <xf numFmtId="0" fontId="10" fillId="0" borderId="12" xfId="0" applyFont="1" applyBorder="1" applyAlignment="1">
      <alignment vertical="center"/>
    </xf>
    <xf numFmtId="0" fontId="10" fillId="0" borderId="9" xfId="0" applyFont="1" applyBorder="1" applyAlignment="1">
      <alignment horizontal="right"/>
    </xf>
    <xf numFmtId="0" fontId="10" fillId="0" borderId="12" xfId="0" applyFont="1" applyBorder="1" applyAlignment="1">
      <alignment horizontal="left" vertical="center"/>
    </xf>
    <xf numFmtId="0" fontId="10" fillId="0" borderId="13" xfId="0" applyFont="1" applyBorder="1" applyAlignment="1">
      <alignment horizontal="left" vertical="center"/>
    </xf>
    <xf numFmtId="0" fontId="13" fillId="0" borderId="14" xfId="1" applyFont="1" applyBorder="1" applyAlignment="1">
      <alignment horizontal="left" vertical="center"/>
    </xf>
    <xf numFmtId="0" fontId="13" fillId="0" borderId="15" xfId="1" applyFont="1" applyBorder="1" applyAlignment="1">
      <alignment horizontal="left" vertical="center"/>
    </xf>
    <xf numFmtId="0" fontId="0" fillId="0" borderId="0" xfId="0" applyAlignment="1">
      <alignment horizontal="right" wrapText="1"/>
    </xf>
    <xf numFmtId="0" fontId="0" fillId="0" borderId="0" xfId="0" applyAlignment="1">
      <alignment horizontal="right" vertical="top" wrapText="1"/>
    </xf>
    <xf numFmtId="0" fontId="0" fillId="2" borderId="0" xfId="0" applyFill="1" applyAlignment="1">
      <alignment horizontal="right" wrapText="1"/>
    </xf>
    <xf numFmtId="0" fontId="14" fillId="0" borderId="0" xfId="0" applyFont="1" applyAlignment="1">
      <alignment wrapText="1"/>
    </xf>
    <xf numFmtId="0" fontId="4" fillId="0" borderId="0" xfId="0" applyFont="1" applyAlignment="1">
      <alignment wrapText="1"/>
    </xf>
    <xf numFmtId="0" fontId="15" fillId="0" borderId="0" xfId="0" applyFont="1"/>
    <xf numFmtId="0" fontId="16" fillId="0" borderId="24" xfId="0" applyFont="1" applyBorder="1"/>
    <xf numFmtId="0" fontId="17" fillId="0" borderId="24" xfId="0" applyFont="1" applyBorder="1"/>
    <xf numFmtId="0" fontId="18" fillId="0" borderId="24" xfId="0" applyFont="1" applyBorder="1"/>
    <xf numFmtId="0" fontId="19" fillId="0" borderId="24" xfId="0" applyFont="1" applyBorder="1"/>
    <xf numFmtId="0" fontId="20" fillId="0" borderId="24" xfId="0" applyFont="1" applyBorder="1"/>
    <xf numFmtId="0" fontId="12" fillId="0" borderId="0" xfId="0" applyFont="1" applyAlignment="1">
      <alignment horizontal="center" vertical="center" wrapText="1"/>
    </xf>
    <xf numFmtId="0" fontId="10" fillId="8" borderId="9" xfId="0" applyFont="1" applyFill="1" applyBorder="1" applyAlignment="1">
      <alignment horizontal="center"/>
    </xf>
    <xf numFmtId="0" fontId="10" fillId="8" borderId="11" xfId="0" applyFont="1" applyFill="1" applyBorder="1" applyAlignment="1">
      <alignment horizontal="center"/>
    </xf>
    <xf numFmtId="0" fontId="10" fillId="8" borderId="0" xfId="0" applyFont="1" applyFill="1" applyAlignment="1">
      <alignment horizontal="center"/>
    </xf>
    <xf numFmtId="0" fontId="10" fillId="8" borderId="17" xfId="0" applyFont="1" applyFill="1" applyBorder="1" applyAlignment="1">
      <alignment horizontal="center"/>
    </xf>
    <xf numFmtId="0" fontId="12" fillId="9" borderId="1" xfId="0" applyFont="1" applyFill="1" applyBorder="1" applyAlignment="1">
      <alignment horizontal="center"/>
    </xf>
    <xf numFmtId="0" fontId="12" fillId="9" borderId="15" xfId="0" applyFont="1" applyFill="1" applyBorder="1" applyAlignment="1">
      <alignment horizontal="center"/>
    </xf>
    <xf numFmtId="0" fontId="12" fillId="0" borderId="0" xfId="0" applyFont="1" applyAlignment="1">
      <alignment horizontal="center" vertical="center"/>
    </xf>
    <xf numFmtId="0" fontId="10" fillId="8" borderId="0" xfId="0" applyFont="1" applyFill="1" applyAlignment="1">
      <alignment horizontal="center" vertical="center" wrapText="1"/>
    </xf>
    <xf numFmtId="0" fontId="12" fillId="0" borderId="17" xfId="0" applyFont="1" applyBorder="1" applyAlignment="1">
      <alignment horizontal="center" vertical="center"/>
    </xf>
    <xf numFmtId="0" fontId="0" fillId="0" borderId="0" xfId="0" applyAlignment="1">
      <alignment horizontal="center" vertical="center"/>
    </xf>
    <xf numFmtId="0" fontId="0" fillId="11" borderId="7" xfId="0" applyFont="1" applyFill="1" applyBorder="1" applyAlignment="1">
      <alignment horizontal="left" vertical="top" wrapText="1"/>
    </xf>
    <xf numFmtId="0" fontId="0" fillId="11" borderId="9" xfId="0" applyFill="1" applyBorder="1" applyAlignment="1">
      <alignment horizontal="left" vertical="top"/>
    </xf>
    <xf numFmtId="0" fontId="0" fillId="11" borderId="11" xfId="0" applyFill="1" applyBorder="1" applyAlignment="1">
      <alignment horizontal="left" vertical="top"/>
    </xf>
    <xf numFmtId="0" fontId="0" fillId="11" borderId="16" xfId="0" applyFill="1" applyBorder="1" applyAlignment="1">
      <alignment horizontal="left" vertical="top"/>
    </xf>
    <xf numFmtId="0" fontId="0" fillId="11" borderId="0" xfId="0" applyFill="1" applyAlignment="1">
      <alignment horizontal="left" vertical="top"/>
    </xf>
    <xf numFmtId="0" fontId="0" fillId="11" borderId="17" xfId="0" applyFill="1" applyBorder="1" applyAlignment="1">
      <alignment horizontal="left" vertical="top"/>
    </xf>
    <xf numFmtId="0" fontId="0" fillId="11" borderId="12" xfId="0" applyFill="1" applyBorder="1" applyAlignment="1">
      <alignment horizontal="left" vertical="top"/>
    </xf>
    <xf numFmtId="0" fontId="0" fillId="11" borderId="1" xfId="0" applyFill="1" applyBorder="1" applyAlignment="1">
      <alignment horizontal="left" vertical="top"/>
    </xf>
    <xf numFmtId="0" fontId="0" fillId="11" borderId="15" xfId="0" applyFill="1" applyBorder="1" applyAlignment="1">
      <alignment horizontal="left" vertical="top"/>
    </xf>
    <xf numFmtId="0" fontId="2" fillId="10" borderId="0" xfId="0" applyFont="1" applyFill="1" applyAlignment="1">
      <alignment horizontal="center"/>
    </xf>
    <xf numFmtId="0" fontId="0" fillId="10" borderId="6" xfId="0" applyFill="1" applyBorder="1" applyAlignment="1">
      <alignment horizontal="center"/>
    </xf>
    <xf numFmtId="0" fontId="0" fillId="10" borderId="3" xfId="0" applyFill="1" applyBorder="1" applyAlignment="1">
      <alignment horizontal="center"/>
    </xf>
    <xf numFmtId="0" fontId="0" fillId="10" borderId="20" xfId="0" applyFill="1" applyBorder="1" applyAlignment="1">
      <alignment horizontal="center"/>
    </xf>
    <xf numFmtId="0" fontId="0" fillId="10" borderId="6" xfId="0" applyFill="1" applyBorder="1" applyAlignment="1">
      <alignment horizontal="center" wrapText="1"/>
    </xf>
    <xf numFmtId="0" fontId="0" fillId="10" borderId="3" xfId="0" applyFill="1" applyBorder="1" applyAlignment="1">
      <alignment horizontal="center" wrapText="1"/>
    </xf>
    <xf numFmtId="0" fontId="0" fillId="10" borderId="20" xfId="0" applyFill="1" applyBorder="1" applyAlignment="1">
      <alignment horizontal="center" wrapText="1"/>
    </xf>
    <xf numFmtId="0" fontId="0" fillId="10" borderId="0" xfId="0" applyFill="1" applyAlignment="1">
      <alignment horizontal="center"/>
    </xf>
    <xf numFmtId="0" fontId="2" fillId="0" borderId="0" xfId="0" applyFont="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19" xfId="0" applyBorder="1" applyAlignment="1">
      <alignment horizontal="center"/>
    </xf>
  </cellXfs>
  <cellStyles count="3">
    <cellStyle name="Hipervínculo" xfId="1" builtinId="8"/>
    <cellStyle name="Hyperlink" xfId="2" xr:uid="{8B253A52-0D16-0B49-A86F-AA9FC11435BA}"/>
    <cellStyle name="Normal" xfId="0" builtinId="0"/>
  </cellStyles>
  <dxfs count="0"/>
  <tableStyles count="0" defaultTableStyle="TableStyleMedium2" defaultPivotStyle="PivotStyleLight16"/>
  <colors>
    <mruColors>
      <color rgb="FFFFEC54"/>
      <color rgb="FFFF52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Angella De Blasis Vilches (angella.deblasis)" id="{1E6B1A71-9F5E-5341-BBAC-D8AFF72C81FA}" userId="S::angella.deblasis@uchile.cl::430b3c40-8619-4b5c-b6eb-dc73e4be4ae2"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A5" dT="2024-05-09T01:20:25.11" personId="{1E6B1A71-9F5E-5341-BBAC-D8AFF72C81FA}" id="{388CB819-1F33-2E46-A591-E084DB3DC946}">
    <text>Áreas dependientes</text>
  </threadedComment>
</ThreadedComments>
</file>

<file path=xl/threadedComments/threadedComment2.xml><?xml version="1.0" encoding="utf-8"?>
<ThreadedComments xmlns="http://schemas.microsoft.com/office/spreadsheetml/2018/threadedcomments" xmlns:x="http://schemas.openxmlformats.org/spreadsheetml/2006/main">
  <threadedComment ref="C53" dT="2024-05-13T17:31:04.02" personId="{1E6B1A71-9F5E-5341-BBAC-D8AFF72C81FA}" id="{1986B72D-E4AA-BF4E-9EAF-6E95FFC12F49}">
    <text>Se repite, pero no altera los resultados porque no hubo mujer en ninguno de los dos cargos</text>
  </threadedComment>
</ThreadedComments>
</file>

<file path=xl/threadedComments/threadedComment3.xml><?xml version="1.0" encoding="utf-8"?>
<ThreadedComments xmlns="http://schemas.microsoft.com/office/spreadsheetml/2018/threadedcomments" xmlns:x="http://schemas.openxmlformats.org/spreadsheetml/2006/main">
  <threadedComment ref="A21" dT="2024-05-14T15:47:39.13" personId="{1E6B1A71-9F5E-5341-BBAC-D8AFF72C81FA}" id="{A419DA24-A189-9543-918C-F5DEDAD937E6}">
    <text>Antes había un departamento de Diplomacia Cultural pero era ilegal (no oficial) https://www.eleconomista.com.mx/politica/Secretaria-de-Relaciones-Exteriores-estrena-reglamento-interior-que-crea-nuevas-direcciones-20210615-0045.html</text>
    <extLst>
      <x:ext xmlns:xltc2="http://schemas.microsoft.com/office/spreadsheetml/2020/threadedcomments2" uri="{F7C98A9C-CBB3-438F-8F68-D28B6AF4A901}">
        <xltc2:checksum>203793390</xltc2:checksum>
        <xltc2:hyperlink startIndex="80" length="151" url="https://www.eleconomista.com.mx/politica/Secretaria-de-Relaciones-Exteriores-estrena-reglamento-interior-que-crea-nuevas-direcciones-20210615-0045.html"/>
      </x:ext>
    </extLst>
  </threadedComment>
  <threadedComment ref="C27" dT="2024-05-14T15:32:53.54" personId="{1E6B1A71-9F5E-5341-BBAC-D8AFF72C81FA}" id="{7728B95B-22E8-1C4D-9677-5396EC9317E7}">
    <text>Dejó su cargo el 14 de julio</text>
  </threadedComment>
  <threadedComment ref="C31" dT="2024-05-15T15:00:13.34" personId="{1E6B1A71-9F5E-5341-BBAC-D8AFF72C81FA}" id="{28C78347-FB72-CB47-A109-8E572B3E763D}">
    <text>Asume el 3 de agosto, pero Martha Delgado presenta renuncia a inicios de mayo (por lo tanto, estuvo menos tiempo del año)</text>
  </threadedComment>
</ThreadedComments>
</file>

<file path=xl/threadedComments/threadedComment4.xml><?xml version="1.0" encoding="utf-8"?>
<ThreadedComments xmlns="http://schemas.microsoft.com/office/spreadsheetml/2018/threadedcomments" xmlns:x="http://schemas.openxmlformats.org/spreadsheetml/2006/main">
  <threadedComment ref="C16" dT="2024-05-15T21:17:04.13" personId="{1E6B1A71-9F5E-5341-BBAC-D8AFF72C81FA}" id="{14FCE433-3E65-F540-A19D-ECD26F3FC811}">
    <text>La designaron el 14 de mayo</text>
  </threadedComment>
  <threadedComment ref="C67" dT="2024-05-15T22:50:21.10" personId="{1E6B1A71-9F5E-5341-BBAC-D8AFF72C81FA}" id="{0E81BCDB-6174-6546-8373-EF94A4513E9C}">
    <text>Se fue en agosto, estuvo más tiempo que la siguiente</text>
  </threadedComment>
  <threadedComment ref="C67" dT="2024-05-15T22:50:33.90" personId="{1E6B1A71-9F5E-5341-BBAC-D8AFF72C81FA}" id="{AB6AAC1D-426D-014B-B791-B34CE247105D}" parentId="{0E81BCDB-6174-6546-8373-EF94A4513E9C}">
    <text>https://www.linkedin.com/in/luis-enrique-chávez-basagoitia-28726024/?original_referer=https%3A%2F%2Fwww%2Egoogle%2Ecom%2F&amp;originalSubdomain=be</text>
    <extLst>
      <x:ext xmlns:xltc2="http://schemas.microsoft.com/office/spreadsheetml/2020/threadedcomments2" uri="{F7C98A9C-CBB3-438F-8F68-D28B6AF4A901}">
        <xltc2:checksum>4182132128</xltc2:checksum>
        <xltc2:hyperlink startIndex="0" length="142" url="https://www.linkedin.com/in/luis-enrique-ch%C3%A1vez-basagoitia-28726024/?original_referer=https%3A%2F%2Fwww%2Egoogle%2Ecom%2F&amp;originalSubdomain=be"/>
      </x:ext>
    </extLst>
  </threadedComment>
</ThreadedComments>
</file>

<file path=xl/worksheets/_rels/sheet11.xml.rels><?xml version="1.0" encoding="UTF-8" standalone="yes"?>
<Relationships xmlns="http://schemas.openxmlformats.org/package/2006/relationships"><Relationship Id="rId13" Type="http://schemas.openxmlformats.org/officeDocument/2006/relationships/hyperlink" Target="https://www.gob.pe/institucion/rree/funcionarios" TargetMode="External"/><Relationship Id="rId18" Type="http://schemas.openxmlformats.org/officeDocument/2006/relationships/hyperlink" Target="https://cdn.www.gob.pe/uploads/document/file/5645310/5003628-funcionarios-y-servidores-del-ministerio-de-relaciones-exteriores-comprendidos-en-la-ley-n-31564-1-de-noviembre-de-2023.pdf?v=1704729796" TargetMode="External"/><Relationship Id="rId26" Type="http://schemas.openxmlformats.org/officeDocument/2006/relationships/hyperlink" Target="http://transparencia.rree.gob.pe/index.php/informacion-de-personal-5/61-personal-en-actividad/6-1-8-funcionarios-y-servidores-del-sector-publico-en-actividad-comprendidos-en-el-ambito-de-la-ley-n-31564/22291-lista-de-sujetos-del-sector-publico-del-mre-bajo-ley-31564-01setiembre2023-pte/file" TargetMode="External"/><Relationship Id="rId39" Type="http://schemas.openxmlformats.org/officeDocument/2006/relationships/hyperlink" Target="https://www.gob.pe/institucion/rree/noticias/490195-vi-reunion-del-mecanismo-de-consultas-politicas-entre-peru-y-nueva-zelandia" TargetMode="External"/><Relationship Id="rId21" Type="http://schemas.openxmlformats.org/officeDocument/2006/relationships/hyperlink" Target="https://cdn.www.gob.pe/uploads/document/file/5645310/5003628-funcionarios-y-servidores-del-ministerio-de-relaciones-exteriores-comprendidos-en-la-ley-n-31564-1-de-noviembre-de-2023.pdf?v=1704729796" TargetMode="External"/><Relationship Id="rId34" Type="http://schemas.openxmlformats.org/officeDocument/2006/relationships/hyperlink" Target="https://www.adp.edu.pe/paginas/1012-Ex-Directores-2" TargetMode="External"/><Relationship Id="rId42" Type="http://schemas.openxmlformats.org/officeDocument/2006/relationships/hyperlink" Target="https://busquedas.elperuano.pe/api/media/http:/172.20.0.101/file/7YqGi5tMqopAss0XN6DvZO/*/1862199-6.pdf/PDF+" TargetMode="External"/><Relationship Id="rId47" Type="http://schemas.openxmlformats.org/officeDocument/2006/relationships/hyperlink" Target="https://www.cancilleria.gov.co/en/newsroom/news/colombia-peru-celebraron-xii-reunion-comision-mixta-drogas" TargetMode="External"/><Relationship Id="rId50" Type="http://schemas.openxmlformats.org/officeDocument/2006/relationships/hyperlink" Target="https://comunicaciones.congreso.gob.pe/contrastes/comision-de-rr-ee-recibe-a-embajador-vitaliano-gallardo/" TargetMode="External"/><Relationship Id="rId55" Type="http://schemas.openxmlformats.org/officeDocument/2006/relationships/vmlDrawing" Target="../drawings/vmlDrawing4.vml"/><Relationship Id="rId7" Type="http://schemas.openxmlformats.org/officeDocument/2006/relationships/hyperlink" Target="https://www.gob.pe/institucion/embajada-del-peru-en-chile/noticias/487762-la-relacion-de-las-sociedades-del-peru-y-chile-sera-tema-de-reflexion-en-cabildo-internacional-bicentenario" TargetMode="External"/><Relationship Id="rId2" Type="http://schemas.openxmlformats.org/officeDocument/2006/relationships/hyperlink" Target="https://busquedas.elperuano.pe/dispositivo/NL/2146162-2" TargetMode="External"/><Relationship Id="rId16" Type="http://schemas.openxmlformats.org/officeDocument/2006/relationships/hyperlink" Target="https://cdn.www.gob.pe/uploads/document/file/5645310/5003628-funcionarios-y-servidores-del-ministerio-de-relaciones-exteriores-comprendidos-en-la-ley-n-31564-1-de-noviembre-de-2023.pdf?v=1704729796" TargetMode="External"/><Relationship Id="rId29" Type="http://schemas.openxmlformats.org/officeDocument/2006/relationships/hyperlink" Target="https://www.gob.pe/institucion/rree/noticias/601364-cancilleria-mincetur-y-la-organizacion-mundial-de-turismo-cooperan-en-la-reactivacion-del-sector-turismo" TargetMode="External"/><Relationship Id="rId11" Type="http://schemas.openxmlformats.org/officeDocument/2006/relationships/hyperlink" Target="https://busquedas.elperuano.pe/api/media/http:/172.20.0.101/file/7YqGi5tMqopAss0XN6DvZO/*/1862199-6.pdf/PDF" TargetMode="External"/><Relationship Id="rId24" Type="http://schemas.openxmlformats.org/officeDocument/2006/relationships/hyperlink" Target="https://www.gob.pe/institucion/rree/normas-legales/5179207-0694-2023-re" TargetMode="External"/><Relationship Id="rId32" Type="http://schemas.openxmlformats.org/officeDocument/2006/relationships/hyperlink" Target="https://www.adp.edu.pe/paginas/1012-Ex-Directores-2" TargetMode="External"/><Relationship Id="rId37" Type="http://schemas.openxmlformats.org/officeDocument/2006/relationships/hyperlink" Target="http://portal.apci.gob.pe/Novedades/InstrumentosCINR/memoria-anual-2021.pdf" TargetMode="External"/><Relationship Id="rId40" Type="http://schemas.openxmlformats.org/officeDocument/2006/relationships/hyperlink" Target="http://transparencia.rree.gob.pe/index.php/datos-generales-11/13-normas-emitidas-por-la-entidad/131-resoluciones-ministeriales-rm/ano-2020-10/16459-rm-n-0096-2020-re/file" TargetMode="External"/><Relationship Id="rId45" Type="http://schemas.openxmlformats.org/officeDocument/2006/relationships/hyperlink" Target="https://busquedas.elperuano.pe/api/media/http:/172.20.0.101/file/1VO7sIbIq_TA8F_NDkhzK4/*/1936151-4.pdf/PDF" TargetMode="External"/><Relationship Id="rId53" Type="http://schemas.openxmlformats.org/officeDocument/2006/relationships/hyperlink" Target="https://www.gob.pe/institucion/rree/noticias/320764-obra-historica-sobre-ciudadano-de-origen-ucraniano-que-participo-en-la-guerra-de-independencia-es-entregada-a-la-cancilleria-peruana" TargetMode="External"/><Relationship Id="rId5" Type="http://schemas.openxmlformats.org/officeDocument/2006/relationships/hyperlink" Target="https://www.gob.pe/institucion/rree/funcionarios/53786-manuel-augusto-de-cossio-kluver" TargetMode="External"/><Relationship Id="rId19" Type="http://schemas.openxmlformats.org/officeDocument/2006/relationships/hyperlink" Target="https://cdn.www.gob.pe/uploads/document/file/5645310/5003628-funcionarios-y-servidores-del-ministerio-de-relaciones-exteriores-comprendidos-en-la-ley-n-31564-1-de-noviembre-de-2023.pdf?v=1704729796" TargetMode="External"/><Relationship Id="rId4" Type="http://schemas.openxmlformats.org/officeDocument/2006/relationships/hyperlink" Target="https://www.gob.pe/institucion/rree/noticias/285988-palabras-del-senor-ministro-de-relaciones-exteriores-con-ocasion-del-199-aniversario-del-ministerio-de-relaciones-exteriores" TargetMode="External"/><Relationship Id="rId9" Type="http://schemas.openxmlformats.org/officeDocument/2006/relationships/hyperlink" Target="https://busquedas.elperuano.pe/api/media/http:/172.20.0.101/file/45xsRbQdaDDAe5PHRwG_rQ/*/2027751-1.pdf/PDF" TargetMode="External"/><Relationship Id="rId14" Type="http://schemas.openxmlformats.org/officeDocument/2006/relationships/hyperlink" Target="https://cdn.www.gob.pe/uploads/document/file/5645310/5003628-funcionarios-y-servidores-del-ministerio-de-relaciones-exteriores-comprendidos-en-la-ley-n-31564-1-de-noviembre-de-2023.pdf?v=1704729796" TargetMode="External"/><Relationship Id="rId22" Type="http://schemas.openxmlformats.org/officeDocument/2006/relationships/hyperlink" Target="https://cdn.www.gob.pe/uploads/document/file/5645310/5003628-funcionarios-y-servidores-del-ministerio-de-relaciones-exteriores-comprendidos-en-la-ley-n-31564-1-de-noviembre-de-2023.pdf?v=1704729796" TargetMode="External"/><Relationship Id="rId27" Type="http://schemas.openxmlformats.org/officeDocument/2006/relationships/hyperlink" Target="https://www.adp.edu.pe/paginas/1002-Acerca-del-Director" TargetMode="External"/><Relationship Id="rId30" Type="http://schemas.openxmlformats.org/officeDocument/2006/relationships/hyperlink" Target="https://www.eleconomista.com.mx/arteseideas/Crean-la-Red-Iberoamericana-de-Diplomacia-Cultural-20200728-0155.html" TargetMode="External"/><Relationship Id="rId35" Type="http://schemas.openxmlformats.org/officeDocument/2006/relationships/hyperlink" Target="https://busquedas.elperuano.pe/dispositivo/NL/2249427-9" TargetMode="External"/><Relationship Id="rId43" Type="http://schemas.openxmlformats.org/officeDocument/2006/relationships/hyperlink" Target="https://sinia.minam.gob.pe/sites/default/files/siar-puno/archivos/public/docs/oficio_multiple_reunion_cm_titicaca_1.pdf" TargetMode="External"/><Relationship Id="rId48" Type="http://schemas.openxmlformats.org/officeDocument/2006/relationships/hyperlink" Target="https://comunicaciones.congreso.gob.pe/contrastes/comision-de-seguimiento-a-acuerdo-de-la-alianza-del-pacifico-5/" TargetMode="External"/><Relationship Id="rId56" Type="http://schemas.openxmlformats.org/officeDocument/2006/relationships/comments" Target="../comments4.xml"/><Relationship Id="rId8" Type="http://schemas.openxmlformats.org/officeDocument/2006/relationships/hyperlink" Target="https://busquedas.elperuano.pe/dispositivo/NL/2153037-1" TargetMode="External"/><Relationship Id="rId51" Type="http://schemas.openxmlformats.org/officeDocument/2006/relationships/hyperlink" Target="https://www.kln.gov.my/web/per_lima/news-from-mission/-/blogs/courtesy-call-on-director-general-of-peruvian-communities-abroad-and-consular-affairs-mfa-peru" TargetMode="External"/><Relationship Id="rId3" Type="http://schemas.openxmlformats.org/officeDocument/2006/relationships/hyperlink" Target="https://www.gob.pe/institucion/rree/noticias/571205-cancilleria-nombra-a-ana-rosa-valdivieso-como-nueva-secretaria-general" TargetMode="External"/><Relationship Id="rId12" Type="http://schemas.openxmlformats.org/officeDocument/2006/relationships/hyperlink" Target="http://transparencia.rree.gob.pe/index.php/informacion-de-personal-5/61-personal-en-actividad/6-1-8-funcionarios-y-servidores-del-sector-publico-en-actividad-comprendidos-en-el-ambito-de-la-ley-n-31564/22291-lista-de-sujetos-del-sector-publico-del-mre-bajo-ley-31564-01setiembre2023-pte/file" TargetMode="External"/><Relationship Id="rId17" Type="http://schemas.openxmlformats.org/officeDocument/2006/relationships/hyperlink" Target="https://cdn.www.gob.pe/uploads/document/file/5645310/5003628-funcionarios-y-servidores-del-ministerio-de-relaciones-exteriores-comprendidos-en-la-ley-n-31564-1-de-noviembre-de-2023.pdf?v=1704729796" TargetMode="External"/><Relationship Id="rId25" Type="http://schemas.openxmlformats.org/officeDocument/2006/relationships/hyperlink" Target="https://misiones.cubaminrex.cu/es/articulo/recibe-directora-general-de-comunidades-peruanas-en-el-exterior-y-asuntos-consulares-del" TargetMode="External"/><Relationship Id="rId33" Type="http://schemas.openxmlformats.org/officeDocument/2006/relationships/hyperlink" Target="https://www.adp.edu.pe/paginas/1012-Ex-Directores-2" TargetMode="External"/><Relationship Id="rId38" Type="http://schemas.openxmlformats.org/officeDocument/2006/relationships/hyperlink" Target="https://www.gob.pe/institucion/apci/noticias/110659-compartimos-la-entrevista-al-director-ejecutivo-de-la-apci-jose-antonio-gonzales-norris-y-que-publica-el-diario-el-peruano" TargetMode="External"/><Relationship Id="rId46" Type="http://schemas.openxmlformats.org/officeDocument/2006/relationships/hyperlink" Target="https://www.gob.pe/institucion/apci/noticias/520971-peru-y-la-onu-suscriben-nuevo-marco-de-cooperacion-para-los-objetivos-de-desarrollo" TargetMode="External"/><Relationship Id="rId20" Type="http://schemas.openxmlformats.org/officeDocument/2006/relationships/hyperlink" Target="https://cdn.www.gob.pe/uploads/document/file/5645310/5003628-funcionarios-y-servidores-del-ministerio-de-relaciones-exteriores-comprendidos-en-la-ley-n-31564-1-de-noviembre-de-2023.pdf?v=1704729796" TargetMode="External"/><Relationship Id="rId41" Type="http://schemas.openxmlformats.org/officeDocument/2006/relationships/hyperlink" Target="https://www.tvperu.gob.pe/novedades/tvperu/embajada-de-emiratos-arabes-unidos-en-el-peru-presento-conversatorio-sobre-las-mujeres-artistas" TargetMode="External"/><Relationship Id="rId54" Type="http://schemas.openxmlformats.org/officeDocument/2006/relationships/hyperlink" Target="https://andina.pe/agencia/noticia-cancilleria-nombra-a-luis-alberto-castro-joo-nuevo-secretario-general-834073.aspx" TargetMode="External"/><Relationship Id="rId1" Type="http://schemas.openxmlformats.org/officeDocument/2006/relationships/hyperlink" Target="https://www.gob.pe/institucion/rree/funcionarios" TargetMode="External"/><Relationship Id="rId6" Type="http://schemas.openxmlformats.org/officeDocument/2006/relationships/hyperlink" Target="https://www.gob.pe/institucion/rree/funcionarios/53786-manuel-augusto-de-cossio-kluver" TargetMode="External"/><Relationship Id="rId15" Type="http://schemas.openxmlformats.org/officeDocument/2006/relationships/hyperlink" Target="https://cdn.www.gob.pe/uploads/document/file/5645310/5003628-funcionarios-y-servidores-del-ministerio-de-relaciones-exteriores-comprendidos-en-la-ley-n-31564-1-de-noviembre-de-2023.pdf?v=1704729796" TargetMode="External"/><Relationship Id="rId23" Type="http://schemas.openxmlformats.org/officeDocument/2006/relationships/hyperlink" Target="https://cdn.www.gob.pe/uploads/document/file/5645310/5003628-funcionarios-y-servidores-del-ministerio-de-relaciones-exteriores-comprendidos-en-la-ley-n-31564-1-de-noviembre-de-2023.pdf?v=1704729796" TargetMode="External"/><Relationship Id="rId28" Type="http://schemas.openxmlformats.org/officeDocument/2006/relationships/hyperlink" Target="https://busquedas.elperuano.pe/dispositivo/NL/2288659-3" TargetMode="External"/><Relationship Id="rId36" Type="http://schemas.openxmlformats.org/officeDocument/2006/relationships/hyperlink" Target="http://portal.apci.gob.pe/Novedades/InstrumentosCINR/memoria-anual-2021.pdf" TargetMode="External"/><Relationship Id="rId49" Type="http://schemas.openxmlformats.org/officeDocument/2006/relationships/hyperlink" Target="https://elperuano.pe/noticia/99667-hoja-de-vida-de-mario-lopez" TargetMode="External"/><Relationship Id="rId57" Type="http://schemas.microsoft.com/office/2017/10/relationships/threadedComment" Target="../threadedComments/threadedComment4.xml"/><Relationship Id="rId10" Type="http://schemas.openxmlformats.org/officeDocument/2006/relationships/hyperlink" Target="https://www.gob.pe/institucion/rree/noticias/503033-capitan-hector-salerno-distinguido-con-la-condecoracion-postuma-orden-al-merito-del-servicio-diplomatico-del-peru-jose-gregorio-paz-soldan" TargetMode="External"/><Relationship Id="rId31" Type="http://schemas.openxmlformats.org/officeDocument/2006/relationships/hyperlink" Target="https://www.gob.pe/institucion/rree/noticias/589901-x-mecanismo-de-consultas-bilaterales-peru-union-europea" TargetMode="External"/><Relationship Id="rId44" Type="http://schemas.openxmlformats.org/officeDocument/2006/relationships/hyperlink" Target="https://bilateralnoticias.com/el-salon-del-cacao-y-chocolate-este-2020-en-su-version-virtual/" TargetMode="External"/><Relationship Id="rId52" Type="http://schemas.openxmlformats.org/officeDocument/2006/relationships/hyperlink" Target="https://twitter.com/Minsa_Peru/status/1362765628856270853"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elpais.com/mexico/2023-06-13/alicia-barcena-releva-a-marcelo-ebrard-al-frente-de-la-cancilleria.html" TargetMode="External"/><Relationship Id="rId21" Type="http://schemas.openxmlformats.org/officeDocument/2006/relationships/hyperlink" Target="https://www.cancilleria.gob.ar/es/ministerio-de-relaciones-exteriores-comercio-internacional-y-culto/secretaria-de-relaciones-economicas-internacionales" TargetMode="External"/><Relationship Id="rId42" Type="http://schemas.openxmlformats.org/officeDocument/2006/relationships/hyperlink" Target="https://www.t13.cl/noticia/politica/alberto-van-klaveren-reemplazo-urrejola-cancilleria-10-3-2023" TargetMode="External"/><Relationship Id="rId63" Type="http://schemas.openxmlformats.org/officeDocument/2006/relationships/hyperlink" Target="https://www.cancilleria.gov.co/ministerio/viceministro-relaciones-exteriores" TargetMode="External"/><Relationship Id="rId84" Type="http://schemas.openxmlformats.org/officeDocument/2006/relationships/hyperlink" Target="https://www.instagram.com/p/Ciuq1tEufgA/" TargetMode="External"/><Relationship Id="rId138" Type="http://schemas.openxmlformats.org/officeDocument/2006/relationships/hyperlink" Target="https://busquedas.elperuano.pe/dispositivo/NL/2274325-6" TargetMode="External"/><Relationship Id="rId107" Type="http://schemas.openxmlformats.org/officeDocument/2006/relationships/hyperlink" Target="https://www.transparencia.gob.sv/institutions/rree/documents/483336/download" TargetMode="External"/><Relationship Id="rId11" Type="http://schemas.openxmlformats.org/officeDocument/2006/relationships/hyperlink" Target="https://www.boletinoficial.gob.ar/detalleAviso/primera/250630/20211007" TargetMode="External"/><Relationship Id="rId32" Type="http://schemas.openxmlformats.org/officeDocument/2006/relationships/hyperlink" Target="https://www.eltiempo.com/mundo/latinoamerica/quien-es-mauro-vieira-el-ministro-de-relaciones-exteriores-de-lula-730604" TargetMode="External"/><Relationship Id="rId37" Type="http://schemas.openxmlformats.org/officeDocument/2006/relationships/hyperlink" Target="https://www.gov.br/funag/pt-br/chdd/historia-diplomatica/secretarios-gerais-das-relacoes-exteriores" TargetMode="External"/><Relationship Id="rId53" Type="http://schemas.openxmlformats.org/officeDocument/2006/relationships/hyperlink" Target="https://minrel.gob.cl/noticias-anteriores/carolina-valdivia-asume-como-ministra-de-rr-ee-subrogante" TargetMode="External"/><Relationship Id="rId58" Type="http://schemas.openxmlformats.org/officeDocument/2006/relationships/hyperlink" Target="https://www.ambitojuridico.com/noticias/general/constitucional-y-derechos-humanos/luis-gilberto-murillo-canciller-encargado-tras" TargetMode="External"/><Relationship Id="rId74" Type="http://schemas.openxmlformats.org/officeDocument/2006/relationships/hyperlink" Target="https://presidencia.gobiernocarlosalvarado.cr/autoridades/el-gabinete/" TargetMode="External"/><Relationship Id="rId79" Type="http://schemas.openxmlformats.org/officeDocument/2006/relationships/hyperlink" Target="https://gobiernocarlosalvarado.cr/viceministros-y-viceministras/" TargetMode="External"/><Relationship Id="rId102" Type="http://schemas.openxmlformats.org/officeDocument/2006/relationships/hyperlink" Target="https://www.transparencia.gob.sv/institutions/rree/documents/483336/download" TargetMode="External"/><Relationship Id="rId123" Type="http://schemas.openxmlformats.org/officeDocument/2006/relationships/hyperlink" Target="https://www.gob.mx/sre/prensa/la-embajadora-maria-teresa-mercado-perez-es-designada-subsecretaria-de-relaciones-exteriores" TargetMode="External"/><Relationship Id="rId128" Type="http://schemas.openxmlformats.org/officeDocument/2006/relationships/hyperlink" Target="https://www.vozdeamerica.com/a/el-canciller-de-nicaragua-intenta-minimizar-las-sanciones-de-la-comunidad-internacional-en-la-onu/7284789.html" TargetMode="External"/><Relationship Id="rId5" Type="http://schemas.openxmlformats.org/officeDocument/2006/relationships/hyperlink" Target="https://www.perfil.com/noticias/opinion/fernando-jose-kohutiak-santiago-cafiero-el-nuevo-canciller-esta-a-la-altura-de-la-designacion.phtml" TargetMode="External"/><Relationship Id="rId90" Type="http://schemas.openxmlformats.org/officeDocument/2006/relationships/hyperlink" Target="https://www.transparencia.gob.sv/institutions/rree/officials/12067" TargetMode="External"/><Relationship Id="rId95" Type="http://schemas.openxmlformats.org/officeDocument/2006/relationships/hyperlink" Target="https://www.transparencia.gob.sv/institutions/rree/documents/384775/download" TargetMode="External"/><Relationship Id="rId22" Type="http://schemas.openxmlformats.org/officeDocument/2006/relationships/hyperlink" Target="https://www.cancilleria.gob.ar/es/ministerio-de-relaciones-exteriores-comercio-internacional-y-culto/secretaria-de-culto" TargetMode="External"/><Relationship Id="rId27" Type="http://schemas.openxmlformats.org/officeDocument/2006/relationships/hyperlink" Target="https://www.argentina.gob.ar/sites/default/files/informe_133_hcdn.pdf" TargetMode="External"/><Relationship Id="rId43" Type="http://schemas.openxmlformats.org/officeDocument/2006/relationships/hyperlink" Target="https://www.t13.cl/noticia/politica/alberto-van-klaveren-reemplazo-urrejola-cancilleria-10-3-2023" TargetMode="External"/><Relationship Id="rId48" Type="http://schemas.openxmlformats.org/officeDocument/2006/relationships/hyperlink" Target="https://www.latercera.com/politica/noticia/gabriel-boric-presenta-nomina-completa-de-subsecretarias-con-fuerte-presencia-de-apruebo-dignidad/EKMOHM2TSBGURHOPG6PJ6RTJDQ/" TargetMode="External"/><Relationship Id="rId64" Type="http://schemas.openxmlformats.org/officeDocument/2006/relationships/hyperlink" Target="https://www.cancilleria.gov.co/newsroom/news/embajador-carrera-diplomatica-nuevo-viceministro-asuntos-multilaterales-carlos-arturo" TargetMode="External"/><Relationship Id="rId69" Type="http://schemas.openxmlformats.org/officeDocument/2006/relationships/hyperlink" Target="https://www.cancilleria.gov.co/newsroom/news/embajador-carrera-diplomatica-asumio-secretario-general-cancilleria" TargetMode="External"/><Relationship Id="rId113" Type="http://schemas.openxmlformats.org/officeDocument/2006/relationships/hyperlink" Target="https://www.transparencia.gob.sv/institutions/rree/documents/581055/download" TargetMode="External"/><Relationship Id="rId118" Type="http://schemas.openxmlformats.org/officeDocument/2006/relationships/hyperlink" Target="https://elpais.com/mexico/2023-06-13/alicia-barcena-releva-a-marcelo-ebrard-al-frente-de-la-cancilleria.html" TargetMode="External"/><Relationship Id="rId134" Type="http://schemas.openxmlformats.org/officeDocument/2006/relationships/hyperlink" Target="https://busquedas.elperuano.pe/dispositivo/NL/1873518-8" TargetMode="External"/><Relationship Id="rId139" Type="http://schemas.openxmlformats.org/officeDocument/2006/relationships/hyperlink" Target="https://elcomercio.pe/politica/gustavo-meza-cuadra-diplomatico-de-carrera-juro-como-nuevo-canciller-noticia/" TargetMode="External"/><Relationship Id="rId80" Type="http://schemas.openxmlformats.org/officeDocument/2006/relationships/hyperlink" Target="https://gobiernocarlosalvarado.cr/viceministros-y-viceministras/" TargetMode="External"/><Relationship Id="rId85" Type="http://schemas.openxmlformats.org/officeDocument/2006/relationships/hyperlink" Target="https://gobiernocarlosalvarado.cr/viceministros-y-viceministras/" TargetMode="External"/><Relationship Id="rId12" Type="http://schemas.openxmlformats.org/officeDocument/2006/relationships/hyperlink" Target="https://www.boletinoficial.gob.ar/detalleAviso/primera/250630/20211007" TargetMode="External"/><Relationship Id="rId17" Type="http://schemas.openxmlformats.org/officeDocument/2006/relationships/hyperlink" Target="https://cancilleria.gob.ar/es/actualidad/noticias/cafiero-designa-al-exdiputado-guillermo-carmona-en-la-secretaria-de-malvinas" TargetMode="External"/><Relationship Id="rId33" Type="http://schemas.openxmlformats.org/officeDocument/2006/relationships/hyperlink" Target="https://www.eltiempo.com/mundo/latinoamerica/quien-es-mauro-vieira-el-ministro-de-relaciones-exteriores-de-lula-730604" TargetMode="External"/><Relationship Id="rId38" Type="http://schemas.openxmlformats.org/officeDocument/2006/relationships/hyperlink" Target="https://www.gov.br/funag/pt-br/chdd/historia-diplomatica/secretarios-gerais-das-relacoes-exteriores" TargetMode="External"/><Relationship Id="rId59" Type="http://schemas.openxmlformats.org/officeDocument/2006/relationships/hyperlink" Target="https://suiza.embajada.gov.co/newsroom/news/ex-viceministro-francisco-javier-echeverri-tomo-posesion-como-embajador-de-colombia" TargetMode="External"/><Relationship Id="rId103" Type="http://schemas.openxmlformats.org/officeDocument/2006/relationships/hyperlink" Target="https://www.transparencia.gob.sv/institutions/rree/documents/483336/download" TargetMode="External"/><Relationship Id="rId108" Type="http://schemas.openxmlformats.org/officeDocument/2006/relationships/hyperlink" Target="https://www.transparencia.gob.sv/institutions/rree/documents/483336/download" TargetMode="External"/><Relationship Id="rId124" Type="http://schemas.openxmlformats.org/officeDocument/2006/relationships/hyperlink" Target="https://www.vozdeamerica.com/a/el-canciller-de-nicaragua-intenta-minimizar-las-sanciones-de-la-comunidad-internacional-en-la-onu/7284789.html" TargetMode="External"/><Relationship Id="rId129" Type="http://schemas.openxmlformats.org/officeDocument/2006/relationships/hyperlink" Target="https://www.articulo66.com/2023/02/24/ortega-remueve-a-viceministra-administrativa-de-la-cancilleria/" TargetMode="External"/><Relationship Id="rId54" Type="http://schemas.openxmlformats.org/officeDocument/2006/relationships/hyperlink" Target="https://www.cancilleria.gov.co/newsroom/news/presidente-duque-posesiono-claudia-blum-barberi-nueva-ministra-relaciones-exteriores" TargetMode="External"/><Relationship Id="rId70" Type="http://schemas.openxmlformats.org/officeDocument/2006/relationships/hyperlink" Target="https://www.cancilleria.gov.co/newsroom/news/embajador-carrera-diplomatica-asumio-secretario-general-cancilleria" TargetMode="External"/><Relationship Id="rId75" Type="http://schemas.openxmlformats.org/officeDocument/2006/relationships/hyperlink" Target="https://presidencia.gobiernocarlosalvarado.cr/autoridades/el-gabinete/" TargetMode="External"/><Relationship Id="rId91" Type="http://schemas.openxmlformats.org/officeDocument/2006/relationships/hyperlink" Target="https://www.transparencia.gob.sv/institutions/rree/officials/12067" TargetMode="External"/><Relationship Id="rId96" Type="http://schemas.openxmlformats.org/officeDocument/2006/relationships/hyperlink" Target="https://www.transparencia.gob.sv/institutions/rree/documents/384775/download" TargetMode="External"/><Relationship Id="rId140" Type="http://schemas.openxmlformats.org/officeDocument/2006/relationships/hyperlink" Target="http://rpp.pe/politica/gobierno/coronavirus-en-peru-allan-wagner-sera-el-nuevo-ministro-de-relaciones-exteriores-en-reemplazo-de-elizabeth-astete-noticia-1321012" TargetMode="External"/><Relationship Id="rId1" Type="http://schemas.openxmlformats.org/officeDocument/2006/relationships/hyperlink" Target="https://cnnespanol.cnn.com/2023/12/09/diana-mondino-canciller-milei-argentina-orix-arg/" TargetMode="External"/><Relationship Id="rId6" Type="http://schemas.openxmlformats.org/officeDocument/2006/relationships/hyperlink" Target="https://www.boletinoficial.gob.ar/detalleAviso/primera/224198/20191228" TargetMode="External"/><Relationship Id="rId23" Type="http://schemas.openxmlformats.org/officeDocument/2006/relationships/hyperlink" Target="https://www.lanacion.com.ar/politica/oficializaron-el-cargo-de-cecilia-todesca-que-paso-a-cancilleria-con-santiago-cafiero-nid07102021/" TargetMode="External"/><Relationship Id="rId28" Type="http://schemas.openxmlformats.org/officeDocument/2006/relationships/hyperlink" Target="https://www.argentina.gob.ar/sites/default/files/informe_133_hcdn.pdf" TargetMode="External"/><Relationship Id="rId49" Type="http://schemas.openxmlformats.org/officeDocument/2006/relationships/hyperlink" Target="https://www.latercera.com/politica/noticia/gabriel-boric-presenta-nomina-completa-de-subsecretarias-con-fuerte-presencia-de-apruebo-dignidad/EKMOHM2TSBGURHOPG6PJ6RTJDQ/" TargetMode="External"/><Relationship Id="rId114" Type="http://schemas.openxmlformats.org/officeDocument/2006/relationships/hyperlink" Target="https://elpais.com/mexico/2023-06-13/alicia-barcena-releva-a-marcelo-ebrard-al-frente-de-la-cancilleria.html" TargetMode="External"/><Relationship Id="rId119" Type="http://schemas.openxmlformats.org/officeDocument/2006/relationships/hyperlink" Target="https://www.elfinanciero.com.mx/nacional/senado-nombra-a-julian-ventura-como-nuevo-subsecretario-de-relaciones-exteriores/" TargetMode="External"/><Relationship Id="rId44" Type="http://schemas.openxmlformats.org/officeDocument/2006/relationships/hyperlink" Target="https://www.minrel.gob.cl/minrel/ministerio/subsecretaria" TargetMode="External"/><Relationship Id="rId60" Type="http://schemas.openxmlformats.org/officeDocument/2006/relationships/hyperlink" Target="https://suiza.embajada.gov.co/newsroom/news/ex-viceministro-francisco-javier-echeverri-tomo-posesion-como-embajador-de-colombia" TargetMode="External"/><Relationship Id="rId65" Type="http://schemas.openxmlformats.org/officeDocument/2006/relationships/hyperlink" Target="https://www.cancilleria.gov.co/newsroom/news/embajador-carrera-diplomatica-nuevo-viceministro-asuntos-multilaterales-carlos-arturo" TargetMode="External"/><Relationship Id="rId81" Type="http://schemas.openxmlformats.org/officeDocument/2006/relationships/hyperlink" Target="https://www.instagram.com/p/Ciuq1tEufgA/" TargetMode="External"/><Relationship Id="rId86" Type="http://schemas.openxmlformats.org/officeDocument/2006/relationships/hyperlink" Target="https://www.rree.go.cr/?sec=servicios&amp;cat=prensa&amp;cont=593&amp;id=7187" TargetMode="External"/><Relationship Id="rId130" Type="http://schemas.openxmlformats.org/officeDocument/2006/relationships/hyperlink" Target="https://www.articulo66.com/2023/02/24/ortega-remueve-a-viceministra-administrativa-de-la-cancilleria/" TargetMode="External"/><Relationship Id="rId135" Type="http://schemas.openxmlformats.org/officeDocument/2006/relationships/hyperlink" Target="https://busquedas.elperuano.pe/dispositivo/NL/2095046-1" TargetMode="External"/><Relationship Id="rId13" Type="http://schemas.openxmlformats.org/officeDocument/2006/relationships/hyperlink" Target="https://www.boletinoficial.gob.ar/detalleAviso/primera/250630/20211007" TargetMode="External"/><Relationship Id="rId18" Type="http://schemas.openxmlformats.org/officeDocument/2006/relationships/hyperlink" Target="https://cancilleria.gob.ar/es/actualidad/noticias/cafiero-designa-al-exdiputado-guillermo-carmona-en-la-secretaria-de-malvinas" TargetMode="External"/><Relationship Id="rId39" Type="http://schemas.openxmlformats.org/officeDocument/2006/relationships/hyperlink" Target="https://www.latercera.com/politica/noticia/ribera-deja-la-cancilleria-tras-reforzar-el-rol-del-ministerio-ante-la-moneda/V3JN3JAQZVHI7FONB45RGDCRPA/" TargetMode="External"/><Relationship Id="rId109" Type="http://schemas.openxmlformats.org/officeDocument/2006/relationships/hyperlink" Target="https://www.transparencia.gob.sv/institutions/rree/documents/483336/download" TargetMode="External"/><Relationship Id="rId34" Type="http://schemas.openxmlformats.org/officeDocument/2006/relationships/hyperlink" Target="https://www.gov.br/mre/pt-br/composicao/secretaria-geral-das-relacoes-exteriores/embaixadora-maria-laura-da-rocha" TargetMode="External"/><Relationship Id="rId50" Type="http://schemas.openxmlformats.org/officeDocument/2006/relationships/hyperlink" Target="https://minrel.gob.cl/noticias-anteriores/carolina-valdivia-asume-como-ministra-de-rr-ee-subrogante" TargetMode="External"/><Relationship Id="rId55" Type="http://schemas.openxmlformats.org/officeDocument/2006/relationships/hyperlink" Target="https://www.aa.com.tr/es/pol&#237;tica/presidente-de-colombia-designa-a-marta-luc&#237;a-ram&#237;rez-como-nueva-canciller/2247828" TargetMode="External"/><Relationship Id="rId76" Type="http://schemas.openxmlformats.org/officeDocument/2006/relationships/hyperlink" Target="https://x.com/CRcancilleria/status/1529533895745671169" TargetMode="External"/><Relationship Id="rId97" Type="http://schemas.openxmlformats.org/officeDocument/2006/relationships/hyperlink" Target="https://www.transparencia.gob.sv/institutions/rree/documents/384775/download" TargetMode="External"/><Relationship Id="rId104" Type="http://schemas.openxmlformats.org/officeDocument/2006/relationships/hyperlink" Target="https://www.transparencia.gob.sv/institutions/rree/documents/483336/download" TargetMode="External"/><Relationship Id="rId120" Type="http://schemas.openxmlformats.org/officeDocument/2006/relationships/hyperlink" Target="https://www.gob.mx/sre/prensa/la-embajadora-emerita-carmen-moreno-toscano-asume-el-cargo-de-subsecretaria-de-relaciones-exteriores?idiom=es" TargetMode="External"/><Relationship Id="rId125" Type="http://schemas.openxmlformats.org/officeDocument/2006/relationships/hyperlink" Target="https://www.vozdeamerica.com/a/el-canciller-de-nicaragua-intenta-minimizar-las-sanciones-de-la-comunidad-internacional-en-la-onu/7284789.html" TargetMode="External"/><Relationship Id="rId141" Type="http://schemas.openxmlformats.org/officeDocument/2006/relationships/hyperlink" Target="https://rpp.pe/politica/gobierno/cesar-landa-arroyo-este-es-el-perfil-academico-y-profesional-del-nuevo-ministro-de-relaciones-exteriores-noticia-1384186" TargetMode="External"/><Relationship Id="rId7" Type="http://schemas.openxmlformats.org/officeDocument/2006/relationships/hyperlink" Target="https://www.boletinoficial.gob.ar/detalleAviso/primera/224198/20191228" TargetMode="External"/><Relationship Id="rId71" Type="http://schemas.openxmlformats.org/officeDocument/2006/relationships/hyperlink" Target="https://www.cancilleria.gov.co/sites/default/files/DECRETO%201708%20DEL%2018%20DE%20AGOSTO%20DE%202022.pdf" TargetMode="External"/><Relationship Id="rId92" Type="http://schemas.openxmlformats.org/officeDocument/2006/relationships/hyperlink" Target="https://www.transparencia.gob.sv/institutions/rree/officials/12067" TargetMode="External"/><Relationship Id="rId2" Type="http://schemas.openxmlformats.org/officeDocument/2006/relationships/hyperlink" Target="https://www.cba24n.com.ar/politica/felipe-sola--el-canciller-elegido-por-alberto_a5dea5cc2ca31ad07ccd332bf" TargetMode="External"/><Relationship Id="rId29" Type="http://schemas.openxmlformats.org/officeDocument/2006/relationships/hyperlink" Target="https://www.dw.com/es/brasil-bolsonaro-nombra-ministro-de-exteriores-a-un-diplom&#225;tico-conservador/a-46300660" TargetMode="External"/><Relationship Id="rId24" Type="http://schemas.openxmlformats.org/officeDocument/2006/relationships/hyperlink" Target="https://www.lanacion.com.ar/politica/oficializaron-el-cargo-de-cecilia-todesca-que-paso-a-cancilleria-con-santiago-cafiero-nid07102021/" TargetMode="External"/><Relationship Id="rId40" Type="http://schemas.openxmlformats.org/officeDocument/2006/relationships/hyperlink" Target="https://www.bcn.cl/historiapolitica/resenas_parlamentarias/wiki/Andr&#233;s_Allamand_Zavala" TargetMode="External"/><Relationship Id="rId45" Type="http://schemas.openxmlformats.org/officeDocument/2006/relationships/hyperlink" Target="https://www.minrel.gob.cl/minrel/ministerio/subsecretaria-de-relaciones-economicas-internacionales" TargetMode="External"/><Relationship Id="rId66" Type="http://schemas.openxmlformats.org/officeDocument/2006/relationships/hyperlink" Target="https://www.cancilleria.gov.co/ministerio/viceministro-relaciones-exteriores" TargetMode="External"/><Relationship Id="rId87" Type="http://schemas.openxmlformats.org/officeDocument/2006/relationships/hyperlink" Target="https://www.rree.go.cr/?sec=inicio&amp;cat=contactos&amp;cont=648&amp;tipo=I&amp;id=1028" TargetMode="External"/><Relationship Id="rId110" Type="http://schemas.openxmlformats.org/officeDocument/2006/relationships/hyperlink" Target="https://www.transparencia.gob.sv/institutions/rree/documents/581055/download" TargetMode="External"/><Relationship Id="rId115" Type="http://schemas.openxmlformats.org/officeDocument/2006/relationships/hyperlink" Target="https://elpais.com/mexico/2023-06-13/alicia-barcena-releva-a-marcelo-ebrard-al-frente-de-la-cancilleria.html" TargetMode="External"/><Relationship Id="rId131" Type="http://schemas.openxmlformats.org/officeDocument/2006/relationships/hyperlink" Target="https://www.articulo66.com/2023/02/24/ortega-remueve-a-viceministra-administrativa-de-la-cancilleria/" TargetMode="External"/><Relationship Id="rId136" Type="http://schemas.openxmlformats.org/officeDocument/2006/relationships/hyperlink" Target="https://busquedas.elperuano.pe/dispositivo/NL/2095046-1" TargetMode="External"/><Relationship Id="rId61" Type="http://schemas.openxmlformats.org/officeDocument/2006/relationships/hyperlink" Target="https://www.cancilleria.gov.co/ministerio/viceministro-relaciones-exteriores" TargetMode="External"/><Relationship Id="rId82" Type="http://schemas.openxmlformats.org/officeDocument/2006/relationships/hyperlink" Target="https://www.rree.go.cr/?sec=servicios&amp;cat=prensa&amp;cont=593&amp;id=7284" TargetMode="External"/><Relationship Id="rId19" Type="http://schemas.openxmlformats.org/officeDocument/2006/relationships/hyperlink" Target="https://www.cancilleria.gob.ar/es/ministerio-de-relaciones-exteriores-comercio-internacional-y-culto/secretaria-de-coordinacion-y" TargetMode="External"/><Relationship Id="rId14" Type="http://schemas.openxmlformats.org/officeDocument/2006/relationships/hyperlink" Target="https://www.boletinoficial.gob.ar/detalleAviso/primera/250630/20211007" TargetMode="External"/><Relationship Id="rId30" Type="http://schemas.openxmlformats.org/officeDocument/2006/relationships/hyperlink" Target="https://www.vozdeamerica.com/a/america-latina_bolsonaro-reorganiza-gabinete-nombra-nuevo-canciller/6072752.html" TargetMode="External"/><Relationship Id="rId35" Type="http://schemas.openxmlformats.org/officeDocument/2006/relationships/hyperlink" Target="https://agenciabrasil.ebc.com.br/radioagencia-nacional/geral/audio/2023-01/maria-laura-assume-secretaria-geral-das-relacoes-exteriores" TargetMode="External"/><Relationship Id="rId56" Type="http://schemas.openxmlformats.org/officeDocument/2006/relationships/hyperlink" Target="https://www.aa.com.tr/es/pol&#237;tica/presidente-de-colombia-designa-a-marta-luc&#237;a-ram&#237;rez-como-nueva-canciller/2247828" TargetMode="External"/><Relationship Id="rId77" Type="http://schemas.openxmlformats.org/officeDocument/2006/relationships/hyperlink" Target="https://www.rree.go.cr/?sec=ministerio&amp;cat=despacho%20ministro" TargetMode="External"/><Relationship Id="rId100" Type="http://schemas.openxmlformats.org/officeDocument/2006/relationships/hyperlink" Target="https://www.transparencia.gob.sv/institutions/rree/documents/424779/download" TargetMode="External"/><Relationship Id="rId105" Type="http://schemas.openxmlformats.org/officeDocument/2006/relationships/hyperlink" Target="https://www.transparencia.gob.sv/institutions/rree/documents/483336/download" TargetMode="External"/><Relationship Id="rId126" Type="http://schemas.openxmlformats.org/officeDocument/2006/relationships/hyperlink" Target="https://www.vozdeamerica.com/a/el-canciller-de-nicaragua-intenta-minimizar-las-sanciones-de-la-comunidad-internacional-en-la-onu/7284789.html" TargetMode="External"/><Relationship Id="rId8" Type="http://schemas.openxmlformats.org/officeDocument/2006/relationships/hyperlink" Target="https://www.boletinoficial.gob.ar/detalleAviso/primera/224198/20191228" TargetMode="External"/><Relationship Id="rId51" Type="http://schemas.openxmlformats.org/officeDocument/2006/relationships/hyperlink" Target="https://www.subrei.gob.cl/sala-de-prensa/noticias/detalle-noticias/2021/01/13/subsecretario-rodrigo-y%C3%A1%C3%B1ez-junto-a-subsecretaria-de-salud-paula-daza-reciben-m%C3%A1s-de-88-mil-vacunas-contra-el-covid-19" TargetMode="External"/><Relationship Id="rId72" Type="http://schemas.openxmlformats.org/officeDocument/2006/relationships/hyperlink" Target="https://www.infobae.com/colombia/2024/02/27/gustavo-petro-ratifico-amenaza-a-secretario-general-de-la-cancilleria-y-firmo-decreto-con-el-que-lo-declaro-insubsistente/" TargetMode="External"/><Relationship Id="rId93" Type="http://schemas.openxmlformats.org/officeDocument/2006/relationships/hyperlink" Target="https://www.transparencia.gob.sv/institutions/rree/officials/12067" TargetMode="External"/><Relationship Id="rId98" Type="http://schemas.openxmlformats.org/officeDocument/2006/relationships/hyperlink" Target="https://www.transparencia.gob.sv/institutions/rree/documents/424779/download" TargetMode="External"/><Relationship Id="rId121" Type="http://schemas.openxmlformats.org/officeDocument/2006/relationships/hyperlink" Target="https://www.gob.mx/sre/prensa/la-embajadora-emerita-carmen-moreno-toscano-asume-el-cargo-de-subsecretaria-de-relaciones-exteriores?idiom=es" TargetMode="External"/><Relationship Id="rId142" Type="http://schemas.openxmlformats.org/officeDocument/2006/relationships/hyperlink" Target="https://larepublica.pe/politica/2022/12/10/juramentacion-de-ministros-hoy-quien-es-ana-cecilia-gervasi-la-nueva-ministra-de-relaciones-exteriores-ministros-nuevos-ministros-actuales-dina-boluarte-gabinete-evat" TargetMode="External"/><Relationship Id="rId3" Type="http://schemas.openxmlformats.org/officeDocument/2006/relationships/hyperlink" Target="https://www.cba24n.com.ar/politica/felipe-sola--el-canciller-elegido-por-alberto_a5dea5cc2ca31ad07ccd332bf" TargetMode="External"/><Relationship Id="rId25" Type="http://schemas.openxmlformats.org/officeDocument/2006/relationships/hyperlink" Target="https://www.argentina.gob.ar/sites/default/files/informe_133_hcdn.pdf" TargetMode="External"/><Relationship Id="rId46" Type="http://schemas.openxmlformats.org/officeDocument/2006/relationships/hyperlink" Target="https://www.gob.cl/noticias/cambio-gabinete-presidente-gabriel-boric-nuevos-ministros-2023/" TargetMode="External"/><Relationship Id="rId67" Type="http://schemas.openxmlformats.org/officeDocument/2006/relationships/hyperlink" Target="https://www.cancilleria.gov.co/ministerio/viceministro-relaciones-exteriores" TargetMode="External"/><Relationship Id="rId116" Type="http://schemas.openxmlformats.org/officeDocument/2006/relationships/hyperlink" Target="https://elpais.com/mexico/2023-06-13/alicia-barcena-releva-a-marcelo-ebrard-al-frente-de-la-cancilleria.html" TargetMode="External"/><Relationship Id="rId137" Type="http://schemas.openxmlformats.org/officeDocument/2006/relationships/hyperlink" Target="https://busquedas.elperuano.pe/dispositivo/NL/2095046-1" TargetMode="External"/><Relationship Id="rId20" Type="http://schemas.openxmlformats.org/officeDocument/2006/relationships/hyperlink" Target="https://www.cancilleria.gob.ar/es/ministerio-de-relaciones-exteriores-comercio-internacional-y-culto/secretaria-de-malvinas-antartida-politica-oceanica-y-atlantico-sur" TargetMode="External"/><Relationship Id="rId41" Type="http://schemas.openxmlformats.org/officeDocument/2006/relationships/hyperlink" Target="https://www.t13.cl/noticia/politica/alberto-van-klaveren-reemplazo-urrejola-cancilleria-10-3-2023" TargetMode="External"/><Relationship Id="rId62" Type="http://schemas.openxmlformats.org/officeDocument/2006/relationships/hyperlink" Target="https://www.cancilleria.gov.co/ministerio/viceministro-relaciones-exteriores" TargetMode="External"/><Relationship Id="rId83" Type="http://schemas.openxmlformats.org/officeDocument/2006/relationships/hyperlink" Target="https://www.rree.go.cr/?sec=inicio&amp;cat=contactos&amp;cont=648&amp;tipo=I&amp;id=1132" TargetMode="External"/><Relationship Id="rId88" Type="http://schemas.openxmlformats.org/officeDocument/2006/relationships/hyperlink" Target="https://www.puroperiodismo.com/2022/05/canciller-arnoldo-andre-promete-diplomacia-innovadora-e-inclusiva-nombra-de-vicecanciller-a-embajadora-en-alemania/" TargetMode="External"/><Relationship Id="rId111" Type="http://schemas.openxmlformats.org/officeDocument/2006/relationships/hyperlink" Target="https://www.transparencia.gob.sv/institutions/rree/documents/581055/download" TargetMode="External"/><Relationship Id="rId132" Type="http://schemas.openxmlformats.org/officeDocument/2006/relationships/hyperlink" Target="https://www.articulo66.com/2023/02/24/ortega-remueve-a-viceministra-administrativa-de-la-cancilleria/" TargetMode="External"/><Relationship Id="rId15" Type="http://schemas.openxmlformats.org/officeDocument/2006/relationships/hyperlink" Target="https://www.argentina.gob.ar/normativa/nacional/decreto-635-2021-354308/texto" TargetMode="External"/><Relationship Id="rId36" Type="http://schemas.openxmlformats.org/officeDocument/2006/relationships/hyperlink" Target="https://www.gov.br/funag/pt-br/acesso-a-informacao/transparencia-e-prestacao-de-contas/copy_of_Rol_de_Responsveis_2020.pdf" TargetMode="External"/><Relationship Id="rId57" Type="http://schemas.openxmlformats.org/officeDocument/2006/relationships/hyperlink" Target="https://www.cancilleria.gov.co/newsroom/news/presidente-gustavo-petro-posesiono-alvaro-leyva-ministro-relaciones-exteriores" TargetMode="External"/><Relationship Id="rId106" Type="http://schemas.openxmlformats.org/officeDocument/2006/relationships/hyperlink" Target="https://www.transparencia.gob.sv/institutions/rree/documents/483336/download" TargetMode="External"/><Relationship Id="rId127" Type="http://schemas.openxmlformats.org/officeDocument/2006/relationships/hyperlink" Target="https://www.vozdeamerica.com/a/el-canciller-de-nicaragua-intenta-minimizar-las-sanciones-de-la-comunidad-internacional-en-la-onu/7284789.html" TargetMode="External"/><Relationship Id="rId10" Type="http://schemas.openxmlformats.org/officeDocument/2006/relationships/hyperlink" Target="https://www.cancilleria.gob.ar/es/ministerio-de-relaciones-exteriores-comercio-internacional-y-culto/secretaria-de-relaciones" TargetMode="External"/><Relationship Id="rId31" Type="http://schemas.openxmlformats.org/officeDocument/2006/relationships/hyperlink" Target="https://www.vozdeamerica.com/a/america-latina_bolsonaro-reorganiza-gabinete-nombra-nuevo-canciller/6072752.html" TargetMode="External"/><Relationship Id="rId52" Type="http://schemas.openxmlformats.org/officeDocument/2006/relationships/hyperlink" Target="https://www2.deloitte.com/cl/es/pages/about-deloitte/comunicados/nuevo-socio-se-reincorpora-a-deloitte-chile.html" TargetMode="External"/><Relationship Id="rId73" Type="http://schemas.openxmlformats.org/officeDocument/2006/relationships/hyperlink" Target="https://www.cancilleria.gov.co/ministerio/secretaria-general" TargetMode="External"/><Relationship Id="rId78" Type="http://schemas.openxmlformats.org/officeDocument/2006/relationships/hyperlink" Target="https://www.rree.go.cr/?sec=ministerio&amp;cat=despacho%20ministro" TargetMode="External"/><Relationship Id="rId94" Type="http://schemas.openxmlformats.org/officeDocument/2006/relationships/hyperlink" Target="https://www.transparencia.gob.sv/institutions/rree/documents/384775/download" TargetMode="External"/><Relationship Id="rId99" Type="http://schemas.openxmlformats.org/officeDocument/2006/relationships/hyperlink" Target="https://www.transparencia.gob.sv/institutions/rree/documents/424779/download" TargetMode="External"/><Relationship Id="rId101" Type="http://schemas.openxmlformats.org/officeDocument/2006/relationships/hyperlink" Target="https://www.transparencia.gob.sv/institutions/rree/documents/424779/download" TargetMode="External"/><Relationship Id="rId122" Type="http://schemas.openxmlformats.org/officeDocument/2006/relationships/hyperlink" Target="https://www.instagram.com/p/CyhGc-FPzml/" TargetMode="External"/><Relationship Id="rId143" Type="http://schemas.openxmlformats.org/officeDocument/2006/relationships/hyperlink" Target="https://limagris.com/javier-gonzalez-olaechea-juramenta-como-nuevo-ministro-de-relaciones-exteriores/" TargetMode="External"/><Relationship Id="rId4" Type="http://schemas.openxmlformats.org/officeDocument/2006/relationships/hyperlink" Target="https://www.perfil.com/noticias/opinion/fernando-jose-kohutiak-santiago-cafiero-el-nuevo-canciller-esta-a-la-altura-de-la-designacion.phtml" TargetMode="External"/><Relationship Id="rId9" Type="http://schemas.openxmlformats.org/officeDocument/2006/relationships/hyperlink" Target="https://www.boletinoficial.gob.ar/detalleAviso/primera/300009/20231206" TargetMode="External"/><Relationship Id="rId26" Type="http://schemas.openxmlformats.org/officeDocument/2006/relationships/hyperlink" Target="https://www.argentina.gob.ar/sites/default/files/informe_133_hcdn.pdf" TargetMode="External"/><Relationship Id="rId47" Type="http://schemas.openxmlformats.org/officeDocument/2006/relationships/hyperlink" Target="https://www.gob.cl/noticias/cambio-gabinete-presidente-gabriel-boric-nuevos-ministros-2023/" TargetMode="External"/><Relationship Id="rId68" Type="http://schemas.openxmlformats.org/officeDocument/2006/relationships/hyperlink" Target="https://www.cancilleria.gov.co/ministerio/viceministro-relaciones-exteriores" TargetMode="External"/><Relationship Id="rId89" Type="http://schemas.openxmlformats.org/officeDocument/2006/relationships/hyperlink" Target="https://www.transparencia.gob.sv/institutions/rree/officials/12067" TargetMode="External"/><Relationship Id="rId112" Type="http://schemas.openxmlformats.org/officeDocument/2006/relationships/hyperlink" Target="https://www.transparencia.gob.sv/institutions/rree/documents/581055/download" TargetMode="External"/><Relationship Id="rId133" Type="http://schemas.openxmlformats.org/officeDocument/2006/relationships/hyperlink" Target="https://100noticias.com.ni/politica/128549-viceministro-releaciones-exteriores-nicaragua/" TargetMode="External"/><Relationship Id="rId16" Type="http://schemas.openxmlformats.org/officeDocument/2006/relationships/hyperlink" Target="https://www.argentina.gob.ar/normativa/nacional/decreto-635-2021-354308/texto"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cancilleria.gob.ar/es/ministerio-de-relaciones-exteriores-comercio-internacional-y-culto/secretaria-de-relaciones-exteriores/subsecretaria-de-asuntos-americanos" TargetMode="External"/><Relationship Id="rId13" Type="http://schemas.openxmlformats.org/officeDocument/2006/relationships/hyperlink" Target="https://www.cancilleria.gob.ar/es/ministerio-de-relaciones-exteriores-comercio-internacional-y-culto/secretaria-de-relaciones-exteriores/subsecretaria-de-asuntos-americanos" TargetMode="External"/><Relationship Id="rId18" Type="http://schemas.openxmlformats.org/officeDocument/2006/relationships/hyperlink" Target="https://www.cancilleria.gob.ar/es/ministerio-de-relaciones-exteriores-comercio-internacional-y-culto/secretaria-de-culto" TargetMode="External"/><Relationship Id="rId3" Type="http://schemas.openxmlformats.org/officeDocument/2006/relationships/hyperlink" Target="https://www.cancilleria.gob.ar/es/instituto-del-servicio-exterior-de-la-nacion/acerca-del-isen" TargetMode="External"/><Relationship Id="rId21" Type="http://schemas.openxmlformats.org/officeDocument/2006/relationships/hyperlink" Target="https://mapadelestado.jefatura.gob.ar/ministerios/003" TargetMode="External"/><Relationship Id="rId7" Type="http://schemas.openxmlformats.org/officeDocument/2006/relationships/hyperlink" Target="https://www.cancilleria.gob.ar/es/ministerio-de-relaciones-exteriores-comercio-internacional-y-culto/secretaria-de-relaciones-exteriores/subsecretaria-de-politica-exterior" TargetMode="External"/><Relationship Id="rId12" Type="http://schemas.openxmlformats.org/officeDocument/2006/relationships/hyperlink" Target="https://www.cancilleria.gob.ar/es/ministerio-de-relaciones-exteriores-comercio-internacional-y-culto/secretaria-de-relaciones-exteriores/subsecretaria-de-asuntos-americanos" TargetMode="External"/><Relationship Id="rId17" Type="http://schemas.openxmlformats.org/officeDocument/2006/relationships/hyperlink" Target="https://www.cancilleria.gob.ar/es/ministerio-de-relaciones-exteriores-comercio-internacional-y-culto/secretaria-de-relaciones-economicas-internacionales/subsecretaria-de-promocion-de-las-exportaciones" TargetMode="External"/><Relationship Id="rId2" Type="http://schemas.openxmlformats.org/officeDocument/2006/relationships/hyperlink" Target="https://www.cancilleria.gob.ar/es/ministerio-de-relaciones-exteriores-comercio-internacional-y-culto/secretaria-de-relaciones-exteriores/subsecretaria-de-asuntos-americanos" TargetMode="External"/><Relationship Id="rId16" Type="http://schemas.openxmlformats.org/officeDocument/2006/relationships/hyperlink" Target="https://www.cancilleria.gob.ar/es/ministerio-de-relaciones-exteriores-comercio-internacional-y-culto/secretaria-de-relaciones-economicas-internacionales/subsecretaria-negociaciones-economicas-int" TargetMode="External"/><Relationship Id="rId20" Type="http://schemas.openxmlformats.org/officeDocument/2006/relationships/hyperlink" Target="https://www.cancilleria.gob.ar/es/ministerio-de-relaciones-exteriores-comercio-internacional-y-culto/secretaria-de-culto" TargetMode="External"/><Relationship Id="rId1" Type="http://schemas.openxmlformats.org/officeDocument/2006/relationships/hyperlink" Target="https://www.cancilleria.gob.ar/es/instituto-del-servicio-exterior-de-la-nacion/acerca-del-isen" TargetMode="External"/><Relationship Id="rId6" Type="http://schemas.openxmlformats.org/officeDocument/2006/relationships/hyperlink" Target="https://www.cancilleria.gob.ar/es/ministerio-de-relaciones-exteriores-comercio-internacional-y-culto" TargetMode="External"/><Relationship Id="rId11" Type="http://schemas.openxmlformats.org/officeDocument/2006/relationships/hyperlink" Target="https://www.cancilleria.gob.ar/es/ministerio-de-relaciones-exteriores-comercio-internacional-y-culto/secretaria-de-relaciones-exteriores/subsecretaria-de-asuntos-americanos" TargetMode="External"/><Relationship Id="rId24" Type="http://schemas.microsoft.com/office/2017/10/relationships/threadedComment" Target="../threadedComments/threadedComment1.xml"/><Relationship Id="rId5" Type="http://schemas.openxmlformats.org/officeDocument/2006/relationships/hyperlink" Target="https://www.cancilleria.gob.ar/es/instituto-del-servicio-exterior-de-la-nacion/acerca-del-isen" TargetMode="External"/><Relationship Id="rId15" Type="http://schemas.openxmlformats.org/officeDocument/2006/relationships/hyperlink" Target="https://www.cancilleria.gob.ar/es/ministerio-de-relaciones-exteriores-comercio-internacional-y-culto/secretaria-de-malvinas-antartida-politica-oceanica-y-atlantico-sur" TargetMode="External"/><Relationship Id="rId23" Type="http://schemas.openxmlformats.org/officeDocument/2006/relationships/comments" Target="../comments1.xml"/><Relationship Id="rId10" Type="http://schemas.openxmlformats.org/officeDocument/2006/relationships/hyperlink" Target="https://www.cancilleria.gob.ar/es/ministerio-de-relaciones-exteriores-comercio-internacional-y-culto/secretaria-de-relaciones-exteriores/subsecretaria-de-asuntos-americanos" TargetMode="External"/><Relationship Id="rId19" Type="http://schemas.openxmlformats.org/officeDocument/2006/relationships/hyperlink" Target="https://www.cancilleria.gob.ar/es/ministerio-de-relaciones-exteriores-comercio-internacional-y-culto/secretaria-de-culto" TargetMode="External"/><Relationship Id="rId4" Type="http://schemas.openxmlformats.org/officeDocument/2006/relationships/hyperlink" Target="https://www.cancilleria.gob.ar/es/instituto-del-servicio-exterior-de-la-nacion/acerca-del-isen" TargetMode="External"/><Relationship Id="rId9" Type="http://schemas.openxmlformats.org/officeDocument/2006/relationships/hyperlink" Target="https://www.cancilleria.gob.ar/es/ministerio-de-relaciones-exteriores-comercio-internacional-y-culto/secretaria-de-relaciones-exteriores/subsecretaria-de-politica-exterior" TargetMode="External"/><Relationship Id="rId14" Type="http://schemas.openxmlformats.org/officeDocument/2006/relationships/hyperlink" Target="https://www.cancilleria.gob.ar/es/ministerio-de-relaciones-exteriores-comercio-internacional-y-culto/secretaria-de-malvinas-antartida-politica-oceanica-y-atlantico-sur" TargetMode="External"/><Relationship Id="rId22"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3" Type="http://schemas.openxmlformats.org/officeDocument/2006/relationships/hyperlink" Target="https://www.gov.br/mre/es/composicion/secretaria-de-asuntos-economicos-financieiros" TargetMode="External"/><Relationship Id="rId18" Type="http://schemas.openxmlformats.org/officeDocument/2006/relationships/hyperlink" Target="https://www.gov.br/abc/es/acceso-a-la-informacion/institucional/quienes-somos" TargetMode="External"/><Relationship Id="rId26" Type="http://schemas.openxmlformats.org/officeDocument/2006/relationships/hyperlink" Target="https://www.gov.br/mre/pt-br/instituto-rio-branco/despedida-da-embaixadora-glivania-maria-de-oliveira" TargetMode="External"/><Relationship Id="rId39" Type="http://schemas.openxmlformats.org/officeDocument/2006/relationships/hyperlink" Target="https://www.gov.br/mre/pt-br/canais_atendimento/imprensa/notas-a-imprensa/situacao-de-pessoas-afegas-beneficiadas-pelo-visto-humanitario-brasileiro" TargetMode="External"/><Relationship Id="rId21" Type="http://schemas.openxmlformats.org/officeDocument/2006/relationships/hyperlink" Target="https://www.gov.br/mre/pt-br/acesso-a-informacao/transparencia-prestacao-contas/Jan.2024OrganogramaRevisado.pdf" TargetMode="External"/><Relationship Id="rId34" Type="http://schemas.openxmlformats.org/officeDocument/2006/relationships/hyperlink" Target="https://www.oecd-events.org/lac-productivity/en/speaker/9b3bb233-aada-ec11-b656-a04a5e7d2a9d/sarquis-jose-buainain-sarquis" TargetMode="External"/><Relationship Id="rId42" Type="http://schemas.openxmlformats.org/officeDocument/2006/relationships/hyperlink" Target="https://br.linkedin.com/in/kenneth-felix-haczynski-da-n&#243;brega-14975692?original_referer=https%3A%2F%2Fwww.google.com%2F" TargetMode="External"/><Relationship Id="rId47" Type="http://schemas.openxmlformats.org/officeDocument/2006/relationships/hyperlink" Target="https://www.as-coa.org/speakers/marcia-donner-abreu" TargetMode="External"/><Relationship Id="rId50" Type="http://schemas.openxmlformats.org/officeDocument/2006/relationships/comments" Target="../comments2.xml"/><Relationship Id="rId7" Type="http://schemas.openxmlformats.org/officeDocument/2006/relationships/hyperlink" Target="https://www.gov.br/mre/es/composicion/secretaria-de-promocion-comercial-ciencia-tecnologia-innovacion-y-cultura" TargetMode="External"/><Relationship Id="rId2" Type="http://schemas.openxmlformats.org/officeDocument/2006/relationships/hyperlink" Target="https://www.gov.br/mre/es/composicion/secretaria-de-america-latina-caribe" TargetMode="External"/><Relationship Id="rId16" Type="http://schemas.openxmlformats.org/officeDocument/2006/relationships/hyperlink" Target="https://www.gov.br/abc/es/acceso-a-la-informacion/institucional/quienes-somos" TargetMode="External"/><Relationship Id="rId29" Type="http://schemas.openxmlformats.org/officeDocument/2006/relationships/hyperlink" Target="https://www.gov.br/mre/pt-br/acesso-a-informacao/agenda-de-autoridades/agendas-anteriores" TargetMode="External"/><Relationship Id="rId11" Type="http://schemas.openxmlformats.org/officeDocument/2006/relationships/hyperlink" Target="https://www.gov.br/mre/es/composicion/secretaria-de-europa-y-america-del-norte" TargetMode="External"/><Relationship Id="rId24" Type="http://schemas.openxmlformats.org/officeDocument/2006/relationships/hyperlink" Target="https://anba.com.br/atuacao-na-africa-e-prioridade-para-secretario-do-itamaraty/" TargetMode="External"/><Relationship Id="rId32" Type="http://schemas.openxmlformats.org/officeDocument/2006/relationships/hyperlink" Target="https://www.gov.br/mre/pt-br/braseuropa/o-embaixador" TargetMode="External"/><Relationship Id="rId37" Type="http://schemas.openxmlformats.org/officeDocument/2006/relationships/hyperlink" Target="https://www.gov.br/mre/pt-br/canais_atendimento/imprensa/notas-a-imprensa/2020/dialogo-bilateral-brasil-franca" TargetMode="External"/><Relationship Id="rId40" Type="http://schemas.openxmlformats.org/officeDocument/2006/relationships/hyperlink" Target="https://www.gov.br/mre/pt-br/centrais-de-conteudo/publicacoes/discursos-artigos-e-entrevistas/diplomatas/discursos/intervencao-do-sr-secretario-de-comercio-exterior-e-assuntos-economicos-na-sessao-de-encerramento-do-seminario-a-cadeia-internacional-de-semicondutores-e-o-brasil" TargetMode="External"/><Relationship Id="rId45" Type="http://schemas.openxmlformats.org/officeDocument/2006/relationships/hyperlink" Target="https://www.gov.br/mre/pt-br/centrais-de-conteudo/publicacoes/discursos-artigos-e-entrevistas/ministro-das-relacoes-exteriores/discursos-mre/carlos-alberto-franco-franca/palavras-do-senhor-ministro-de-estado-por-ocasiao-da-cerimonia-de-posse-do-senhor-secretario-geral-04-06-2021" TargetMode="External"/><Relationship Id="rId5" Type="http://schemas.openxmlformats.org/officeDocument/2006/relationships/hyperlink" Target="https://www.gov.br/mre/es/composicion/secretaria-de-asuntos-economicos-financieiros" TargetMode="External"/><Relationship Id="rId15" Type="http://schemas.openxmlformats.org/officeDocument/2006/relationships/hyperlink" Target="https://www.gov.br/mre/es/composicion/secretaria-de-clima-energia-y-medioambiente" TargetMode="External"/><Relationship Id="rId23" Type="http://schemas.openxmlformats.org/officeDocument/2006/relationships/hyperlink" Target="https://www.mfa.go.th/en/content/thbrpc2023?cate=5d5bcb4e15e39c306000683e" TargetMode="External"/><Relationship Id="rId28" Type="http://schemas.openxmlformats.org/officeDocument/2006/relationships/hyperlink" Target="https://www.gov.br/mre/pt-br/centrais-de-conteudo/publicacoes/discursos-artigos-e-entrevistas/ministro-das-relacoes-exteriores/discursos-mre/carlos-alberto-franco-franca/palavras-do-senhor-ministro-de-estado-por-ocasiao-da-cerimonia-de-posse-do-senhor-secretario-geral-04-06-2021" TargetMode="External"/><Relationship Id="rId36" Type="http://schemas.openxmlformats.org/officeDocument/2006/relationships/hyperlink" Target="https://static.poder360.com.br/2020/09/nomeacao-vladia-agu.pdf" TargetMode="External"/><Relationship Id="rId49" Type="http://schemas.openxmlformats.org/officeDocument/2006/relationships/vmlDrawing" Target="../drawings/vmlDrawing2.vml"/><Relationship Id="rId10" Type="http://schemas.openxmlformats.org/officeDocument/2006/relationships/hyperlink" Target="https://www.gov.br/mre/es/composicion/instituto-rio-branco" TargetMode="External"/><Relationship Id="rId19" Type="http://schemas.openxmlformats.org/officeDocument/2006/relationships/hyperlink" Target="https://www.gov.br/abc/es/acceso-a-la-informacion/institucional/quienes-somos" TargetMode="External"/><Relationship Id="rId31" Type="http://schemas.openxmlformats.org/officeDocument/2006/relationships/hyperlink" Target="https://www.gov.br/mre/pt-br/braseuropa/o-embaixador" TargetMode="External"/><Relationship Id="rId44" Type="http://schemas.openxmlformats.org/officeDocument/2006/relationships/hyperlink" Target="https://br.linkedin.com/in/kenneth-felix-haczynski-da-n&#243;brega-14975692?original_referer=https%3A%2F%2Fwww.google.com%2F" TargetMode="External"/><Relationship Id="rId4" Type="http://schemas.openxmlformats.org/officeDocument/2006/relationships/hyperlink" Target="https://www.gov.br/mre/es/composicion/secretaria-de-asia-el-pacifico" TargetMode="External"/><Relationship Id="rId9" Type="http://schemas.openxmlformats.org/officeDocument/2006/relationships/hyperlink" Target="https://www.gov.br/mre/es/composicion/secretaria-de-clima-energia-y-medioambiente" TargetMode="External"/><Relationship Id="rId14" Type="http://schemas.openxmlformats.org/officeDocument/2006/relationships/hyperlink" Target="https://www.gov.br/mre/es/composicion/secretaria-de-asuntos-multilaterales-politicos" TargetMode="External"/><Relationship Id="rId22" Type="http://schemas.openxmlformats.org/officeDocument/2006/relationships/hyperlink" Target="https://www.cepal.org/es/noticias/gobierno-brasil-cepal-reafirman-lazos-cooperacion-promover-conjunto-desarrollo-sostenible" TargetMode="External"/><Relationship Id="rId27" Type="http://schemas.openxmlformats.org/officeDocument/2006/relationships/hyperlink" Target="https://www.iades.com.br/inscricao/upload/303/20220428102128676.pdf" TargetMode="External"/><Relationship Id="rId30" Type="http://schemas.openxmlformats.org/officeDocument/2006/relationships/hyperlink" Target="https://www.gov.br/mre/pt-br/arquivos/documentos/administrativo/20210614-organograma-port.pdf/" TargetMode="External"/><Relationship Id="rId35" Type="http://schemas.openxmlformats.org/officeDocument/2006/relationships/hyperlink" Target="https://www.gov.br/mre/pt-br/centrais-de-conteudo/publicacoes/discursos-artigos-e-entrevistas/diplomatas/artigos/brasil-busca-20183a-via2019-para-impasse-sobre-quebra-de-patentes-valor-economico-17-03-21" TargetMode="External"/><Relationship Id="rId43" Type="http://schemas.openxmlformats.org/officeDocument/2006/relationships/hyperlink" Target="https://br.linkedin.com/in/kenneth-felix-haczynski-da-n&#243;brega-14975692?original_referer=https%3A%2F%2Fwww.google.com%2F" TargetMode="External"/><Relationship Id="rId48" Type="http://schemas.openxmlformats.org/officeDocument/2006/relationships/hyperlink" Target="https://grupobrasil.com.ar/grupo-brasil-da-la-bienvenida-al-nuevo-embajador-de-brasil-en-argentina/" TargetMode="External"/><Relationship Id="rId8" Type="http://schemas.openxmlformats.org/officeDocument/2006/relationships/hyperlink" Target="https://www.gov.br/mre/es/composicion/secretaria-de-comunidades-brasilenas-asuntos-consulares-juridicos" TargetMode="External"/><Relationship Id="rId51" Type="http://schemas.microsoft.com/office/2017/10/relationships/threadedComment" Target="../threadedComments/threadedComment2.xml"/><Relationship Id="rId3" Type="http://schemas.openxmlformats.org/officeDocument/2006/relationships/hyperlink" Target="https://www.gov.br/mre/es/composicion/secretaria-de-africa-medio-oriente" TargetMode="External"/><Relationship Id="rId12" Type="http://schemas.openxmlformats.org/officeDocument/2006/relationships/hyperlink" Target="https://www.gov.br/mre/es/composicion/secretaria-de-africa-medio-oriente" TargetMode="External"/><Relationship Id="rId17" Type="http://schemas.openxmlformats.org/officeDocument/2006/relationships/hyperlink" Target="https://www.gov.br/abc/es/acceso-a-la-informacion/institucional/quienes-somos" TargetMode="External"/><Relationship Id="rId25" Type="http://schemas.openxmlformats.org/officeDocument/2006/relationships/hyperlink" Target="https://www.gov.br/mre/pt-br/canais_atendimento/imprensa/notas-a-imprensa/novos-secretarios-do-ministerio-das-relacoes-exteriores" TargetMode="External"/><Relationship Id="rId33" Type="http://schemas.openxmlformats.org/officeDocument/2006/relationships/hyperlink" Target="https://www.gov.br/mre/pt-br/braseuropa/o-embaixador" TargetMode="External"/><Relationship Id="rId38" Type="http://schemas.openxmlformats.org/officeDocument/2006/relationships/hyperlink" Target="https://www.gov.br/mre/pt-br/canais_atendimento/imprensa/aviso-as-redacoes/briefing-a-imprensa-sobre-a-participacao-brasileira-na-cop-26-8-de-outubro-de-2021-credenciamento-e-programa-de-imprensa" TargetMode="External"/><Relationship Id="rId46" Type="http://schemas.openxmlformats.org/officeDocument/2006/relationships/hyperlink" Target="https://www.gov.br/mre/pt-br/composicao/secretaria-de-comunidades-brasileiras-assuntos-consulares-juridicos" TargetMode="External"/><Relationship Id="rId20" Type="http://schemas.openxmlformats.org/officeDocument/2006/relationships/hyperlink" Target="https://www.gov.br/abc/es/acceso-a-la-informacion/institucional/quienes-somos" TargetMode="External"/><Relationship Id="rId41" Type="http://schemas.openxmlformats.org/officeDocument/2006/relationships/hyperlink" Target="https://www.gov.br/mre/pt-br/canais_atendimento/imprensa/notas-a-imprensa/2020/lancamento-do-dialogo-trilateral-brasil-estados-unidos-japao-jusbe" TargetMode="External"/><Relationship Id="rId1" Type="http://schemas.openxmlformats.org/officeDocument/2006/relationships/hyperlink" Target="https://www.gov.br/mre/es/composicion/secretaria-de-europa-y-america-del-norte" TargetMode="External"/><Relationship Id="rId6" Type="http://schemas.openxmlformats.org/officeDocument/2006/relationships/hyperlink" Target="https://www.gov.br/mre/es/composicion/secretaria-de-asuntos-multilaterales-politicos" TargetMode="External"/></Relationships>
</file>

<file path=xl/worksheets/_rels/sheet5.xml.rels><?xml version="1.0" encoding="UTF-8" standalone="yes"?>
<Relationships xmlns="http://schemas.openxmlformats.org/package/2006/relationships"><Relationship Id="rId13" Type="http://schemas.openxmlformats.org/officeDocument/2006/relationships/hyperlink" Target="https://www.minrel.gob.cl/politica-exterior/secretaria-general-de-politica-exterior/direm" TargetMode="External"/><Relationship Id="rId18" Type="http://schemas.openxmlformats.org/officeDocument/2006/relationships/hyperlink" Target="https://www.minrel.gob.cl/ministerio/direcciones/division-de-migraciones" TargetMode="External"/><Relationship Id="rId26" Type="http://schemas.openxmlformats.org/officeDocument/2006/relationships/hyperlink" Target="https://www.minrel.gob.cl/minrel_old/site/artic/20080813/asocfile/20080813191905/guia_diplo__septiembre_2020.pdf" TargetMode="External"/><Relationship Id="rId39" Type="http://schemas.openxmlformats.org/officeDocument/2006/relationships/hyperlink" Target="https://www.chile.gob.cl/finlandia/noticias/i-dialogo-sobre-asuntos-antarticos-entre-chile-y-finlandia" TargetMode="External"/><Relationship Id="rId21" Type="http://schemas.openxmlformats.org/officeDocument/2006/relationships/hyperlink" Target="https://www.minrel.gob.cl/ministerio/direcciones/direccion-asuntos-consulares-y-de-inmigracion" TargetMode="External"/><Relationship Id="rId34" Type="http://schemas.openxmlformats.org/officeDocument/2006/relationships/hyperlink" Target="https://www.agci.cl/sala-de-prensa/2224-director-ejecutivo-de-agcid-se-reunio-con-mision-giz" TargetMode="External"/><Relationship Id="rId7" Type="http://schemas.openxmlformats.org/officeDocument/2006/relationships/hyperlink" Target="https://www.minrel.gob.cl/politca-exterior/secretaria-general-de-politica-exterior/dimulti" TargetMode="External"/><Relationship Id="rId12" Type="http://schemas.openxmlformats.org/officeDocument/2006/relationships/hyperlink" Target="https://www.minrel.gob.cl/ministerio/direcciones/direccion-de-derechos-humanos" TargetMode="External"/><Relationship Id="rId17" Type="http://schemas.openxmlformats.org/officeDocument/2006/relationships/hyperlink" Target="https://www.minrel.gob.cl/ministerio/direcciones/direccion-asuntos-consulares-y-de-inmigracion/diser" TargetMode="External"/><Relationship Id="rId25" Type="http://schemas.openxmlformats.org/officeDocument/2006/relationships/hyperlink" Target="https://www.subrei.gob.cl/nosotros/autoridades" TargetMode="External"/><Relationship Id="rId33" Type="http://schemas.openxmlformats.org/officeDocument/2006/relationships/hyperlink" Target="https://www.agci.cl/sala-de-prensa/2224-director-ejecutivo-de-agcid-se-reunio-con-mision-giz" TargetMode="External"/><Relationship Id="rId38" Type="http://schemas.openxmlformats.org/officeDocument/2006/relationships/hyperlink" Target="https://www.minrel.gob.cl/transparencia/2023/SEPTIEMBRE/GT%20PLANTA_SAG_SEXT_SEPTEIMBRE%202023.html" TargetMode="External"/><Relationship Id="rId2" Type="http://schemas.openxmlformats.org/officeDocument/2006/relationships/hyperlink" Target="https://www.minrel.gob.cl/ministerio/politica-exterior/direccion-america-del-norte-centroamerica-y-el-caribe" TargetMode="External"/><Relationship Id="rId16" Type="http://schemas.openxmlformats.org/officeDocument/2006/relationships/hyperlink" Target="https://www.minrel.gob.cl/ministerio/direcciones/direccion-asuntos-consulares-y-de-inmigracion/dicoex" TargetMode="External"/><Relationship Id="rId20" Type="http://schemas.openxmlformats.org/officeDocument/2006/relationships/hyperlink" Target="https://www.agci.cl/acerca-de-agci/quienes-somos/director-ejecutivo" TargetMode="External"/><Relationship Id="rId29" Type="http://schemas.openxmlformats.org/officeDocument/2006/relationships/hyperlink" Target="https://www.minrel.gob.cl/transparencia/2021/SEPTIEMBRE/Planilla%20Personal%20Planta%20Septiembre%202021.html" TargetMode="External"/><Relationship Id="rId1" Type="http://schemas.openxmlformats.org/officeDocument/2006/relationships/hyperlink" Target="https://www.minrel.gob.cl/ministerio/politica-exterior/diramesur" TargetMode="External"/><Relationship Id="rId6" Type="http://schemas.openxmlformats.org/officeDocument/2006/relationships/hyperlink" Target="https://www.dirac.gob.cl/noticias/somos" TargetMode="External"/><Relationship Id="rId11" Type="http://schemas.openxmlformats.org/officeDocument/2006/relationships/hyperlink" Target="https://www.minrel.gob.cl/politica-exterior/secretaria-general-de-politica-exterior/disin" TargetMode="External"/><Relationship Id="rId24" Type="http://schemas.openxmlformats.org/officeDocument/2006/relationships/hyperlink" Target="https://50historias.injuv.gob.cl/marcela-otero-fuentes/" TargetMode="External"/><Relationship Id="rId32" Type="http://schemas.openxmlformats.org/officeDocument/2006/relationships/hyperlink" Target="https://www.minrel.gob.cl/noticias-anteriores/nombran-por-alta-direccion-publica-a-nuevo-director-ejecutivo-de-agcid" TargetMode="External"/><Relationship Id="rId37" Type="http://schemas.openxmlformats.org/officeDocument/2006/relationships/hyperlink" Target="https://transparencia.subrei.gob.cl/SUBREI-2022/2022/Junio/per_planta.html" TargetMode="External"/><Relationship Id="rId5" Type="http://schemas.openxmlformats.org/officeDocument/2006/relationships/hyperlink" Target="https://www.minrel.gob.cl/politica-exterior/secretaria-general-de-politica-exterior/diremoa" TargetMode="External"/><Relationship Id="rId15" Type="http://schemas.openxmlformats.org/officeDocument/2006/relationships/hyperlink" Target="https://www.minrel.gob.cl/ministerio/direcciones/direccion-asuntos-consulares-y-de-inmigracion/dipoc" TargetMode="External"/><Relationship Id="rId23" Type="http://schemas.openxmlformats.org/officeDocument/2006/relationships/hyperlink" Target="https://organigrama.subrei.gob.cl/" TargetMode="External"/><Relationship Id="rId28" Type="http://schemas.openxmlformats.org/officeDocument/2006/relationships/hyperlink" Target="https://www.minrel.gob.cl/noticias-anteriores/presidente-pinera-designa-nuevo-embajador-en-tailandia" TargetMode="External"/><Relationship Id="rId36" Type="http://schemas.openxmlformats.org/officeDocument/2006/relationships/hyperlink" Target="https://www.infolobby.cl/Ficha/SujetoPasivoPersona/f76b7b45e65c2bb6c03d1b450df39ef6" TargetMode="External"/><Relationship Id="rId10" Type="http://schemas.openxmlformats.org/officeDocument/2006/relationships/hyperlink" Target="https://www.minrel.gob.cl/politica-exterior/secretaria-general-de-politica-exterior/decyti" TargetMode="External"/><Relationship Id="rId19" Type="http://schemas.openxmlformats.org/officeDocument/2006/relationships/hyperlink" Target="https://academiadiplomatica.cl/funcionarios-acade/" TargetMode="External"/><Relationship Id="rId31" Type="http://schemas.openxmlformats.org/officeDocument/2006/relationships/hyperlink" Target="https://www.minrel.gob.cl/transparencia/2021/SEPTIEMBRE/Planilla%20Personal%20Planta%20Septiembre%202021.html" TargetMode="External"/><Relationship Id="rId4" Type="http://schemas.openxmlformats.org/officeDocument/2006/relationships/hyperlink" Target="https://www.minrel.gob.cl/politica-exterior/secretaria-general-de-politica-exterior/direuropa" TargetMode="External"/><Relationship Id="rId9" Type="http://schemas.openxmlformats.org/officeDocument/2006/relationships/hyperlink" Target="https://www.minrel.gob.cl/politica-exterior/direccion-antartica" TargetMode="External"/><Relationship Id="rId14" Type="http://schemas.openxmlformats.org/officeDocument/2006/relationships/hyperlink" Target="https://www.minrel.gob.cl/minrel/politica-exterior/secretaria-general-de-politica-exterior-segen" TargetMode="External"/><Relationship Id="rId22" Type="http://schemas.openxmlformats.org/officeDocument/2006/relationships/hyperlink" Target="https://organigrama.subrei.gob.cl/" TargetMode="External"/><Relationship Id="rId27" Type="http://schemas.openxmlformats.org/officeDocument/2006/relationships/hyperlink" Target="https://transparencia.subrei.gob.cl/SUBREI-2022/2022/Junio/per_planta.html" TargetMode="External"/><Relationship Id="rId30" Type="http://schemas.openxmlformats.org/officeDocument/2006/relationships/hyperlink" Target="https://www.minrel.gob.cl/transparencia/2021/SEPTIEMBRE/Planilla%20Personal%20Planta%20Septiembre%202021.html" TargetMode="External"/><Relationship Id="rId35" Type="http://schemas.openxmlformats.org/officeDocument/2006/relationships/hyperlink" Target="https://transparencia.subrei.gob.cl/SUBREI-2021/2021/Julio/per_planta.html" TargetMode="External"/><Relationship Id="rId8" Type="http://schemas.openxmlformats.org/officeDocument/2006/relationships/hyperlink" Target="https://www.minrel.gob.cl/politca-exterior/secretaria-general-de-politica-exterior/dima" TargetMode="External"/><Relationship Id="rId3" Type="http://schemas.openxmlformats.org/officeDocument/2006/relationships/hyperlink" Target="https://www.minrel.gob.cl/politica-exterior/dirapac"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s://www.cancilleria.gov.co/sites/default/files/FOTOS2024/Organigramas%20v19%20(1).pdf" TargetMode="External"/><Relationship Id="rId18" Type="http://schemas.openxmlformats.org/officeDocument/2006/relationships/hyperlink" Target="https://www.apccolombia.gov.co/index.php/comunicaciones/noticias/nuevo-programa-de-cooperacion-tecnica-y-cientifica-entre-colombia-y-mexico" TargetMode="External"/><Relationship Id="rId26" Type="http://schemas.openxmlformats.org/officeDocument/2006/relationships/hyperlink" Target="https://ligacontraelsilencio.com/wp-content/uploads/2021/11/Acta-de-rechazo-an&#243;nima.pdf" TargetMode="External"/><Relationship Id="rId39" Type="http://schemas.openxmlformats.org/officeDocument/2006/relationships/hyperlink" Target="https://spcommreports.ohchr.org/TMResultsBase/DownLoadFile?gId=36226" TargetMode="External"/><Relationship Id="rId21" Type="http://schemas.openxmlformats.org/officeDocument/2006/relationships/hyperlink" Target="https://www.cooperacionsursur.org/paises/" TargetMode="External"/><Relationship Id="rId34" Type="http://schemas.openxmlformats.org/officeDocument/2006/relationships/hyperlink" Target="https://www.cancilleria.gov.co/sites/default/files/FOTOS2020/diccionario_de_la_diplomacia_moderna_.pdf" TargetMode="External"/><Relationship Id="rId42" Type="http://schemas.openxmlformats.org/officeDocument/2006/relationships/hyperlink" Target="https://www.cancilleria.gov.co/en/newsroom/news?page=291" TargetMode="External"/><Relationship Id="rId7" Type="http://schemas.openxmlformats.org/officeDocument/2006/relationships/hyperlink" Target="https://www.cancilleria.gov.co/sites/default/files/FOTOS2024/Organigramas%20v19%20(1).pdf" TargetMode="External"/><Relationship Id="rId2" Type="http://schemas.openxmlformats.org/officeDocument/2006/relationships/hyperlink" Target="https://www.cancilleria.gov.co/sites/default/files/FOTOS2024/Organigramas%20v19%20(1).pdf" TargetMode="External"/><Relationship Id="rId16" Type="http://schemas.openxmlformats.org/officeDocument/2006/relationships/hyperlink" Target="https://www.cancilleria.gov.co/sites/default/files/FOTOS2020/Organigramas%20v18.pdf" TargetMode="External"/><Relationship Id="rId20" Type="http://schemas.openxmlformats.org/officeDocument/2006/relationships/hyperlink" Target="https://apccolombia.gov.co/sites/default/files/2021-10/Marco%20de%20Cooperaci&#243;n%20ACNUR%202015-2019.pdf" TargetMode="External"/><Relationship Id="rId29" Type="http://schemas.openxmlformats.org/officeDocument/2006/relationships/hyperlink" Target="https://archivo.cancilleria.gov.co/en/newsroom/news/directora-fronteras-cancilleria-lidero-entrega-insumos-biomedicos-hospital-san-vicente" TargetMode="External"/><Relationship Id="rId41" Type="http://schemas.openxmlformats.org/officeDocument/2006/relationships/hyperlink" Target="https://www.cancilleria.gov.co/newsroom/news/colombia-estados-unidos-fortalecen-su-relacion-materia-cultural-educativa-deportiva" TargetMode="External"/><Relationship Id="rId1" Type="http://schemas.openxmlformats.org/officeDocument/2006/relationships/hyperlink" Target="https://www.cancilleria.gov.co/sites/default/files/FOTOS2024/Organigramas%20v19%20(1).pdf" TargetMode="External"/><Relationship Id="rId6" Type="http://schemas.openxmlformats.org/officeDocument/2006/relationships/hyperlink" Target="https://www.cancilleria.gov.co/sites/default/files/FOTOS2024/Organigramas%20v19%20(1).pdf" TargetMode="External"/><Relationship Id="rId11" Type="http://schemas.openxmlformats.org/officeDocument/2006/relationships/hyperlink" Target="https://www.apccolombia.gov.co/quienes-somos/direccion-general" TargetMode="External"/><Relationship Id="rId24" Type="http://schemas.openxmlformats.org/officeDocument/2006/relationships/hyperlink" Target="https://www.facebook.com/asodiplo/photos/a.845712152259932/1812195482278256/?type=3" TargetMode="External"/><Relationship Id="rId32" Type="http://schemas.openxmlformats.org/officeDocument/2006/relationships/hyperlink" Target="https://www.rree.go.cr/files/includes/files.php?tipo=instrumento&amp;id=1530" TargetMode="External"/><Relationship Id="rId37" Type="http://schemas.openxmlformats.org/officeDocument/2006/relationships/hyperlink" Target="https://www.cancilleria.gov.co/newsroom/news/colombia-participo-58a-sesion-consejo-directivo-organizacion-panamericana-salud-ops" TargetMode="External"/><Relationship Id="rId40" Type="http://schemas.openxmlformats.org/officeDocument/2006/relationships/hyperlink" Target="https://colombia.iom.int/es/news/union-europea-dono-equipos-de-bioseguridad-para-apoyar-la-seguridad-sanitaria-de-funcionarios-de-migracion-colombia-en-la-frontera-de-rumichaca" TargetMode="External"/><Relationship Id="rId5" Type="http://schemas.openxmlformats.org/officeDocument/2006/relationships/hyperlink" Target="https://www.cancilleria.gov.co/sites/default/files/FOTOS2024/Organigramas%20v19%20(1).pdf" TargetMode="External"/><Relationship Id="rId15" Type="http://schemas.openxmlformats.org/officeDocument/2006/relationships/hyperlink" Target="https://www.cancilleria.gov.co/sites/default/files/FOTOS2023/Organigramas%20v18%20(4).pdf" TargetMode="External"/><Relationship Id="rId23" Type="http://schemas.openxmlformats.org/officeDocument/2006/relationships/hyperlink" Target="https://www.wradio.com.co/noticias/actualidad/cuestionan-inminente-nombramiento-del-nuevo-director-de-la-academia-diplomatica/20210628/nota/4146930.aspx" TargetMode="External"/><Relationship Id="rId28" Type="http://schemas.openxmlformats.org/officeDocument/2006/relationships/hyperlink" Target="https://colaboracion.dnp.gov.co/CDT/DNP/Comunicado%20a%20Tercero.pdf?Mobile=1&amp;Source=%2FCDT%2F%5Flayouts%2F15%2Fmobile%2Fviewa%2Easpx%3FList%3De44ac768%2D6f6e%2D4f63%2Da2f5%2Da5d6f0a0f012%26View%3Dc3c0447e%2Db31f%2D46dd%2D9c6e%2D351e5cc4211b%26ViewMode%3DDetail%26wdFCCState%3D1" TargetMode="External"/><Relationship Id="rId36" Type="http://schemas.openxmlformats.org/officeDocument/2006/relationships/hyperlink" Target="https://www.cancilleria.gov.co/sites/default/files/farydecarliergonzalez-diesa.pdf" TargetMode="External"/><Relationship Id="rId10" Type="http://schemas.openxmlformats.org/officeDocument/2006/relationships/hyperlink" Target="https://www.cancilleria.gov.co/sites/default/files/FOTOS2024/Organigramas%20v19%20(1).pdf" TargetMode="External"/><Relationship Id="rId19" Type="http://schemas.openxmlformats.org/officeDocument/2006/relationships/hyperlink" Target="https://www.cancilleria.gov.co/newsroom/news/colombia-peru-celebran-su-xi-reunion-comision-mixta-cooperacion-tecnica-cientifica" TargetMode="External"/><Relationship Id="rId31" Type="http://schemas.openxmlformats.org/officeDocument/2006/relationships/hyperlink" Target="https://marruecos.embajada.gov.co/newsroom/news/2020?page=1" TargetMode="External"/><Relationship Id="rId44" Type="http://schemas.openxmlformats.org/officeDocument/2006/relationships/hyperlink" Target="https://www.cancilleria.gov.co/sites/default/files/FOTOS2020/acta_de_comite_no._8.pdf" TargetMode="External"/><Relationship Id="rId4" Type="http://schemas.openxmlformats.org/officeDocument/2006/relationships/hyperlink" Target="https://www.cancilleria.gov.co/sites/default/files/FOTOS2024/Organigramas%20v19%20(1).pdf" TargetMode="External"/><Relationship Id="rId9" Type="http://schemas.openxmlformats.org/officeDocument/2006/relationships/hyperlink" Target="https://www.cancilleria.gov.co/sites/default/files/FOTOS2024/Organigramas%20v19%20(1).pdf" TargetMode="External"/><Relationship Id="rId14" Type="http://schemas.openxmlformats.org/officeDocument/2006/relationships/hyperlink" Target="https://www.cancilleria.gov.co/sites/default/files/FOTOS2024/Organigramas%20v19%20(1).pdf" TargetMode="External"/><Relationship Id="rId22" Type="http://schemas.openxmlformats.org/officeDocument/2006/relationships/hyperlink" Target="https://www.cancilleria.gov.co/sites/default/files/FOTOS2020/res._1533_modificacion_ascensos_2020_1.pdf" TargetMode="External"/><Relationship Id="rId27" Type="http://schemas.openxmlformats.org/officeDocument/2006/relationships/hyperlink" Target="https://www.cancilleria.gov.co/tramites_servicios/noticias" TargetMode="External"/><Relationship Id="rId30" Type="http://schemas.openxmlformats.org/officeDocument/2006/relationships/hyperlink" Target="https://www.cancilleria.gov.co/sites/default/files/hectorisidroarenasneira-resoluciondirectordeasiaafricayoceania.pdf" TargetMode="External"/><Relationship Id="rId35" Type="http://schemas.openxmlformats.org/officeDocument/2006/relationships/hyperlink" Target="https://www.cancilleria.gov.co/en/newsroom/news/colombia-peru-celebraron-xii-reunion-comision-mixta-drogas" TargetMode="External"/><Relationship Id="rId43" Type="http://schemas.openxmlformats.org/officeDocument/2006/relationships/hyperlink" Target="https://www.infobae.com/america/colombia/2021/05/28/conozca-por-que-se-esta-demorando-el-proceso-para-tramitar-el-pasaporte-colombiano/" TargetMode="External"/><Relationship Id="rId8" Type="http://schemas.openxmlformats.org/officeDocument/2006/relationships/hyperlink" Target="https://www.cancilleria.gov.co/sites/default/files/FOTOS2024/Organigramas%20v19%20(1).pdf" TargetMode="External"/><Relationship Id="rId3" Type="http://schemas.openxmlformats.org/officeDocument/2006/relationships/hyperlink" Target="https://www.cancilleria.gov.co/sites/default/files/FOTOS2024/Organigramas%20v19%20(1).pdf" TargetMode="External"/><Relationship Id="rId12" Type="http://schemas.openxmlformats.org/officeDocument/2006/relationships/hyperlink" Target="https://www.cancilleria.gov.co/sites/default/files/FOTOS2024/Organigramas%20v19%20(1).pdf" TargetMode="External"/><Relationship Id="rId17" Type="http://schemas.openxmlformats.org/officeDocument/2006/relationships/hyperlink" Target="https://www.apccolombia.gov.co/taxonomy/term/185" TargetMode="External"/><Relationship Id="rId25" Type="http://schemas.openxmlformats.org/officeDocument/2006/relationships/hyperlink" Target="https://www.cancilleria.gov.co/sites/default/files/carlosarturomoraleslopez-directordeamerica.pdf" TargetMode="External"/><Relationship Id="rId33" Type="http://schemas.openxmlformats.org/officeDocument/2006/relationships/hyperlink" Target="https://www.cancilleria.gov.co/newsroom/news/2021?page=99" TargetMode="External"/><Relationship Id="rId38" Type="http://schemas.openxmlformats.org/officeDocument/2006/relationships/hyperlink" Target="https://www.cancilleria.gov.co/sites/default/files/mirzacristinagneccopla-directorddhh.pdf"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https://www.rree.go.cr/?sec=inicio&amp;cat=contactos" TargetMode="External"/><Relationship Id="rId13" Type="http://schemas.openxmlformats.org/officeDocument/2006/relationships/hyperlink" Target="https://rree.go.cr/?sec=inicio&amp;cat=contactos&amp;cont=648&amp;tipo=I&amp;id=1039" TargetMode="External"/><Relationship Id="rId3" Type="http://schemas.openxmlformats.org/officeDocument/2006/relationships/hyperlink" Target="https://www.rree.go.cr/?sec=servicios&amp;cat=prensa&amp;cont=593&amp;id=7269" TargetMode="External"/><Relationship Id="rId7" Type="http://schemas.openxmlformats.org/officeDocument/2006/relationships/hyperlink" Target="https://www.rree.go.cr/?sec=inicio&amp;cat=contactos" TargetMode="External"/><Relationship Id="rId12" Type="http://schemas.openxmlformats.org/officeDocument/2006/relationships/hyperlink" Target="https://www.crhoy.com/nacionales/cancilleria-va-por-su-cuarta-directora-de-politica-exterior/" TargetMode="External"/><Relationship Id="rId2" Type="http://schemas.openxmlformats.org/officeDocument/2006/relationships/hyperlink" Target="https://www.rree.go.cr/?sec=inicio&amp;cat=contactos" TargetMode="External"/><Relationship Id="rId16" Type="http://schemas.openxmlformats.org/officeDocument/2006/relationships/hyperlink" Target="https://www.rree.go.cr/?sec=servicios&amp;cat=prensa&amp;cont=593&amp;id=4667" TargetMode="External"/><Relationship Id="rId1" Type="http://schemas.openxmlformats.org/officeDocument/2006/relationships/hyperlink" Target="https://www.rree.go.cr/?sec=ministerio&amp;cat=acerca&amp;cont=405" TargetMode="External"/><Relationship Id="rId6" Type="http://schemas.openxmlformats.org/officeDocument/2006/relationships/hyperlink" Target="https://www.rree.go.cr/files/includes/files.php?id=2251&amp;tipo=documentos" TargetMode="External"/><Relationship Id="rId11" Type="http://schemas.openxmlformats.org/officeDocument/2006/relationships/hyperlink" Target="https://oiss.org/presidente-de-costa-rica-visita-la-secretaria-general-de-la-oiss/" TargetMode="External"/><Relationship Id="rId5" Type="http://schemas.openxmlformats.org/officeDocument/2006/relationships/hyperlink" Target="https://www.rree.go.cr/files/includes/files.php?id=2251&amp;tipo=documentos" TargetMode="External"/><Relationship Id="rId15" Type="http://schemas.openxmlformats.org/officeDocument/2006/relationships/hyperlink" Target="https://www.rree.go.cr/?sec=servicios&amp;cat=prensa&amp;cont=593&amp;id=6153" TargetMode="External"/><Relationship Id="rId10" Type="http://schemas.openxmlformats.org/officeDocument/2006/relationships/hyperlink" Target="https://www.rree.go.cr/?sec=servicios&amp;cat=prensa&amp;cont=593&amp;id=7269" TargetMode="External"/><Relationship Id="rId4" Type="http://schemas.openxmlformats.org/officeDocument/2006/relationships/hyperlink" Target="https://www.rree.go.cr/files/includes/files.php?id=2251&amp;tipo=documentos" TargetMode="External"/><Relationship Id="rId9" Type="http://schemas.openxmlformats.org/officeDocument/2006/relationships/hyperlink" Target="https://tbinternet.ohchr.org/_layouts/15/TreatyBodyExternal/DownloadDraft.aspx?key=Z2evgg/KQitPmEcSGMucoMcVC41jMI93k3kvuztDzI5advp8Hor9zRRIsjBDC8zugLEnWqiL2JL5TU5j1a6gEQ==" TargetMode="External"/><Relationship Id="rId14" Type="http://schemas.openxmlformats.org/officeDocument/2006/relationships/hyperlink" Target="https://www.rree.go.cr/?sec=servicios&amp;cat=prensa&amp;cont=593&amp;id=6914"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www.transparencia.gob.sv/institutions/rree/documents/organigrama" TargetMode="External"/></Relationships>
</file>

<file path=xl/worksheets/_rels/sheet9.xml.rels><?xml version="1.0" encoding="UTF-8" standalone="yes"?>
<Relationships xmlns="http://schemas.openxmlformats.org/package/2006/relationships"><Relationship Id="rId13" Type="http://schemas.openxmlformats.org/officeDocument/2006/relationships/hyperlink" Target="https://elsoberano.mx/2023/08/02/conoce-la-trayectoria-de-laura-elena-carrillo-nueva-subsecretaria-para-america-latina-de-la-cancilleria/" TargetMode="External"/><Relationship Id="rId18" Type="http://schemas.openxmlformats.org/officeDocument/2006/relationships/hyperlink" Target="https://www.gob.mx/ime/prensa/la-sre-anuncia-el-nombramiento-de-luis-gutierrez-reyes-como-titular-del-instituto-de-los-mexicanos-en-el-exterior-254993?idiom=es" TargetMode="External"/><Relationship Id="rId26" Type="http://schemas.openxmlformats.org/officeDocument/2006/relationships/hyperlink" Target="https://www.milenio.com/politica/renuncia-bernardo-aguilar-director-europa-ser" TargetMode="External"/><Relationship Id="rId39" Type="http://schemas.openxmlformats.org/officeDocument/2006/relationships/hyperlink" Target="https://www.gob.mx/sre/prensa/martha-delgado-presenta-su-renuncia-a-la-subsecretaria-para-asuntos-multilaterales-y-derechos-humanos" TargetMode="External"/><Relationship Id="rId21" Type="http://schemas.openxmlformats.org/officeDocument/2006/relationships/hyperlink" Target="https://www.unesco.org/es/articles/mexico-establece-un-recordatorio-internacional-por-la-cultura-al-nombrar-un-salon-mondiacult-2022" TargetMode="External"/><Relationship Id="rId34" Type="http://schemas.openxmlformats.org/officeDocument/2006/relationships/hyperlink" Target="https://www.gob.mx/sre/prensa/cuerpo-diplomatico-acreditado-en-mexico-dona-500-mil-pesos-a-cruz-roja-mexicana-y-la-ops-para-enfrentar-pandemia" TargetMode="External"/><Relationship Id="rId42" Type="http://schemas.openxmlformats.org/officeDocument/2006/relationships/hyperlink" Target="https://twitter.com/EmbajadaKazMex/status/1636970121754288130" TargetMode="External"/><Relationship Id="rId47" Type="http://schemas.openxmlformats.org/officeDocument/2006/relationships/comments" Target="../comments3.xml"/><Relationship Id="rId7" Type="http://schemas.openxmlformats.org/officeDocument/2006/relationships/hyperlink" Target="https://portales.sre.gob.mx/directorio/index.php/oficinas-centrales/direccion-general-para-europa" TargetMode="External"/><Relationship Id="rId2" Type="http://schemas.openxmlformats.org/officeDocument/2006/relationships/hyperlink" Target="https://datos.gob.mx/busca/dataset/directorio-de-servidores-publicos-de-base-y-confianza-de-la-ser" TargetMode="External"/><Relationship Id="rId16" Type="http://schemas.openxmlformats.org/officeDocument/2006/relationships/hyperlink" Target="https://elsoberano.mx/2023/08/02/conoce-la-trayectoria-de-laura-elena-carrillo-nueva-subsecretaria-para-america-latina-de-la-cancilleria/" TargetMode="External"/><Relationship Id="rId29" Type="http://schemas.openxmlformats.org/officeDocument/2006/relationships/hyperlink" Target="https://www.milenio.com/politica/renuncia-bernardo-aguilar-director-europa-ser" TargetMode="External"/><Relationship Id="rId1" Type="http://schemas.openxmlformats.org/officeDocument/2006/relationships/hyperlink" Target="https://sre.gob.mx/sre-docs/organigrama/estructurabasica.pdf" TargetMode="External"/><Relationship Id="rId6" Type="http://schemas.openxmlformats.org/officeDocument/2006/relationships/hyperlink" Target="https://portales.sre.gob.mx/directorio/index.php/oficinas-centrales/direccion-general-para-africa-y-medio-oriente" TargetMode="External"/><Relationship Id="rId11" Type="http://schemas.openxmlformats.org/officeDocument/2006/relationships/hyperlink" Target="https://portales.sre.gob.mx/directorio/index.php/oficinas-centrales/subsecretaria-para-asuntos-multilaterales-y-derechos-humanos" TargetMode="External"/><Relationship Id="rId24" Type="http://schemas.openxmlformats.org/officeDocument/2006/relationships/hyperlink" Target="http://mx.china-embassy.gov.cn/esp/sgjs/202107/t20210701_9012137.htm" TargetMode="External"/><Relationship Id="rId32" Type="http://schemas.openxmlformats.org/officeDocument/2006/relationships/hyperlink" Target="https://www.gob.mx/sre/prensa/relaciones-exteriores-anuncia-nuevos-nombramientos" TargetMode="External"/><Relationship Id="rId37" Type="http://schemas.openxmlformats.org/officeDocument/2006/relationships/hyperlink" Target="https://www.gob.mx/sre/prensa/el-subsecretario-para-america-latina-y-el-caribe-encabeza-concierto-las-campanas-del-cielo-en-la-catedral-metropolitana" TargetMode="External"/><Relationship Id="rId40" Type="http://schemas.openxmlformats.org/officeDocument/2006/relationships/hyperlink" Target="https://www.gob.mx/sre/prensa/martha-delgado-presenta-su-renuncia-a-la-subsecretaria-para-asuntos-multilaterales-y-derechos-humanos" TargetMode="External"/><Relationship Id="rId45" Type="http://schemas.openxmlformats.org/officeDocument/2006/relationships/hyperlink" Target="https://www.gob.mx/sre/prensa/director-ejecutivo-del-ime-concluye-sus-funciones" TargetMode="External"/><Relationship Id="rId5" Type="http://schemas.openxmlformats.org/officeDocument/2006/relationships/hyperlink" Target="https://portales.sre.gob.mx/directorio/index.php/oficinas-centrales/direccion-general-para-asia-pacifico" TargetMode="External"/><Relationship Id="rId15" Type="http://schemas.openxmlformats.org/officeDocument/2006/relationships/hyperlink" Target="https://elsoberano.mx/2023/08/02/conoce-la-trayectoria-de-laura-elena-carrillo-nueva-subsecretaria-para-america-latina-de-la-cancilleria/" TargetMode="External"/><Relationship Id="rId23" Type="http://schemas.openxmlformats.org/officeDocument/2006/relationships/hyperlink" Target="https://www.gob.mx/sre/prensa/sre-anuncia-nombramientos-en-la-unidad-para-america-del-norte-y-en-la-red-consular?idiom=es" TargetMode="External"/><Relationship Id="rId28" Type="http://schemas.openxmlformats.org/officeDocument/2006/relationships/hyperlink" Target="https://www.milenio.com/politica/renuncia-bernardo-aguilar-director-europa-ser" TargetMode="External"/><Relationship Id="rId36" Type="http://schemas.openxmlformats.org/officeDocument/2006/relationships/hyperlink" Target="https://www.gob.mx/sre/prensa/se-inaugura-exposicion-colectiva-virgenes-patronas-de-america-latina-y-el-caribe" TargetMode="External"/><Relationship Id="rId10" Type="http://schemas.openxmlformats.org/officeDocument/2006/relationships/hyperlink" Target="https://portales.sre.gob.mx/directorio/index.php/oficinas-centrales/subsecretaria-para-america-latina-y-el-caribe" TargetMode="External"/><Relationship Id="rId19" Type="http://schemas.openxmlformats.org/officeDocument/2006/relationships/hyperlink" Target="https://www.gob.mx/ime/prensa/la-sre-anuncia-el-nombramiento-de-luis-gutierrez-reyes-como-titular-del-instituto-de-los-mexicanos-en-el-exterior-254993?idiom=es" TargetMode="External"/><Relationship Id="rId31" Type="http://schemas.openxmlformats.org/officeDocument/2006/relationships/hyperlink" Target="https://www.gob.mx/sre/prensa/jefe-de-unidad-para-america-del-norte-recibe-al-alcalde-de-dallas-en-su-primera-gira-internacional?idiom=es-MX" TargetMode="External"/><Relationship Id="rId44" Type="http://schemas.openxmlformats.org/officeDocument/2006/relationships/hyperlink" Target="https://www.gob.mx/sre/prensa/mexico-y-kazajstan-celebran-la-segunda-reunion-del-mecanismo-de-consultas-bilaterales?idiom=es-MX" TargetMode="External"/><Relationship Id="rId4" Type="http://schemas.openxmlformats.org/officeDocument/2006/relationships/hyperlink" Target="https://portales.sre.gob.mx/directorio/index.php/oficinas-centrales/instituto-de-los-mexicanos-en-el-exterior" TargetMode="External"/><Relationship Id="rId9" Type="http://schemas.openxmlformats.org/officeDocument/2006/relationships/hyperlink" Target="https://portales.sre.gob.mx/directorio/index.php/oficinas-centrales/jefatura-de-unidad-para-america-del-norte" TargetMode="External"/><Relationship Id="rId14" Type="http://schemas.openxmlformats.org/officeDocument/2006/relationships/hyperlink" Target="https://elsoberano.mx/2023/08/02/conoce-la-trayectoria-de-laura-elena-carrillo-nueva-subsecretaria-para-america-latina-de-la-cancilleria/" TargetMode="External"/><Relationship Id="rId22" Type="http://schemas.openxmlformats.org/officeDocument/2006/relationships/hyperlink" Target="https://twitter.com/ThailandMexico/status/1552079718182182913" TargetMode="External"/><Relationship Id="rId27" Type="http://schemas.openxmlformats.org/officeDocument/2006/relationships/hyperlink" Target="https://www.milenio.com/politica/renuncia-bernardo-aguilar-director-europa-ser" TargetMode="External"/><Relationship Id="rId30" Type="http://schemas.openxmlformats.org/officeDocument/2006/relationships/hyperlink" Target="https://www.gob.mx/sre/prensa/gobernadora-de-oregon-y-jefe-de-unidad-para-america-del-norte-refrendan-colaboracion-ante-desafios-compartidos" TargetMode="External"/><Relationship Id="rId35" Type="http://schemas.openxmlformats.org/officeDocument/2006/relationships/hyperlink" Target="https://mire.gob.pa/canciller-se-reune-con-subsecretario-para-america-latina-y-el-caribe-de-mexico/" TargetMode="External"/><Relationship Id="rId43" Type="http://schemas.openxmlformats.org/officeDocument/2006/relationships/hyperlink" Target="https://politica.expansion.mx/mexico/2022/01/17/sre-anuncia-embajadores-y-consules-incluye-a-claudia-pavlovich-entre-otros" TargetMode="External"/><Relationship Id="rId48" Type="http://schemas.microsoft.com/office/2017/10/relationships/threadedComment" Target="../threadedComments/threadedComment3.xml"/><Relationship Id="rId8" Type="http://schemas.openxmlformats.org/officeDocument/2006/relationships/hyperlink" Target="https://portales.sre.gob.mx/directorio/index.php/oficinas-centrales/instituto-matias-romero" TargetMode="External"/><Relationship Id="rId3" Type="http://schemas.openxmlformats.org/officeDocument/2006/relationships/hyperlink" Target="https://portales.sre.gob.mx/directorio/oficinas-centrales/direccion-general-ejecutiva-de-diplomacia-cultural-y-turistica" TargetMode="External"/><Relationship Id="rId12" Type="http://schemas.openxmlformats.org/officeDocument/2006/relationships/hyperlink" Target="https://www.gob.mx/amexcid/estructuras/laura-elena-carrillo-cubillas" TargetMode="External"/><Relationship Id="rId17" Type="http://schemas.openxmlformats.org/officeDocument/2006/relationships/hyperlink" Target="https://www.gob.mx/ime/prensa/la-sre-anuncia-el-nombramiento-de-luis-gutierrez-reyes-como-titular-del-instituto-de-los-mexicanos-en-el-exterior-254993?idiom=es" TargetMode="External"/><Relationship Id="rId25" Type="http://schemas.openxmlformats.org/officeDocument/2006/relationships/hyperlink" Target="https://mex.mofa.go.kr/mx-es/brd/m_5833/view.do?seq=754753&amp;srchFr=&amp;amp;srchTo=&amp;amp;srchWord=&amp;amp;srchTp=&amp;amp;multi_itm_seq=0&amp;amp;itm_seq_1=0&amp;amp;itm_seq_2=0&amp;amp;company_cd=&amp;amp;company_nm=" TargetMode="External"/><Relationship Id="rId33" Type="http://schemas.openxmlformats.org/officeDocument/2006/relationships/hyperlink" Target="https://www.jornada.com.mx/2021/06/15/politica/006n1pol" TargetMode="External"/><Relationship Id="rId38" Type="http://schemas.openxmlformats.org/officeDocument/2006/relationships/hyperlink" Target="https://www.gob.mx/sre/prensa/martha-delgado-presenta-su-renuncia-a-la-subsecretaria-para-asuntos-multilaterales-y-derechos-humanos" TargetMode="External"/><Relationship Id="rId46" Type="http://schemas.openxmlformats.org/officeDocument/2006/relationships/vmlDrawing" Target="../drawings/vmlDrawing3.vml"/><Relationship Id="rId20" Type="http://schemas.openxmlformats.org/officeDocument/2006/relationships/hyperlink" Target="https://pasolibre.grecu.mx/cooperacion-internacional-y-diplomacia-cultural-cosa-de-dinamiteros-2/" TargetMode="External"/><Relationship Id="rId41" Type="http://schemas.openxmlformats.org/officeDocument/2006/relationships/hyperlink" Target="https://www.gob.mx/sre/prensa/martha-delgado-presenta-su-renuncia-a-la-subsecretaria-para-asuntos-multilaterales-y-derechos-humano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EB0A5-F465-6548-AC4A-D20831A130E3}">
  <dimension ref="A1:P46"/>
  <sheetViews>
    <sheetView tabSelected="1" workbookViewId="0">
      <selection activeCell="F17" sqref="F17"/>
    </sheetView>
  </sheetViews>
  <sheetFormatPr baseColWidth="10" defaultRowHeight="15.75" x14ac:dyDescent="0.25"/>
  <cols>
    <col min="3" max="3" width="22.625" style="229" customWidth="1"/>
    <col min="4" max="4" width="22.125" style="226" customWidth="1"/>
  </cols>
  <sheetData>
    <row r="1" spans="1:16" x14ac:dyDescent="0.25">
      <c r="A1" s="23" t="s">
        <v>680</v>
      </c>
      <c r="B1" s="23" t="s">
        <v>681</v>
      </c>
      <c r="C1" s="227" t="s">
        <v>904</v>
      </c>
      <c r="D1" s="219" t="s">
        <v>878</v>
      </c>
    </row>
    <row r="2" spans="1:16" ht="16.5" thickBot="1" x14ac:dyDescent="0.3">
      <c r="A2" s="114" t="s">
        <v>682</v>
      </c>
      <c r="B2" s="115">
        <v>2020</v>
      </c>
      <c r="C2" s="228">
        <v>0</v>
      </c>
      <c r="D2" s="220" t="s">
        <v>75</v>
      </c>
    </row>
    <row r="3" spans="1:16" x14ac:dyDescent="0.25">
      <c r="A3" s="116" t="s">
        <v>682</v>
      </c>
      <c r="B3">
        <v>2021</v>
      </c>
      <c r="C3" s="229">
        <v>0</v>
      </c>
      <c r="D3" s="221" t="s">
        <v>75</v>
      </c>
      <c r="G3" s="210" t="s">
        <v>879</v>
      </c>
      <c r="H3" s="211"/>
      <c r="I3" s="211"/>
      <c r="J3" s="211"/>
      <c r="K3" s="211"/>
      <c r="L3" s="211"/>
      <c r="M3" s="211"/>
      <c r="N3" s="211"/>
      <c r="O3" s="211"/>
      <c r="P3" s="212"/>
    </row>
    <row r="4" spans="1:16" x14ac:dyDescent="0.25">
      <c r="A4" s="116" t="s">
        <v>682</v>
      </c>
      <c r="B4">
        <v>2022</v>
      </c>
      <c r="C4" s="229">
        <v>16.670000000000002</v>
      </c>
      <c r="D4" s="221" t="s">
        <v>75</v>
      </c>
      <c r="G4" s="213"/>
      <c r="H4" s="214"/>
      <c r="I4" s="214"/>
      <c r="J4" s="214"/>
      <c r="K4" s="214"/>
      <c r="L4" s="214"/>
      <c r="M4" s="214"/>
      <c r="N4" s="214"/>
      <c r="O4" s="214"/>
      <c r="P4" s="215"/>
    </row>
    <row r="5" spans="1:16" x14ac:dyDescent="0.25">
      <c r="A5" s="116" t="s">
        <v>682</v>
      </c>
      <c r="B5">
        <v>2023</v>
      </c>
      <c r="C5" s="229">
        <v>16.670000000000002</v>
      </c>
      <c r="D5" s="221" t="s">
        <v>75</v>
      </c>
      <c r="G5" s="213"/>
      <c r="H5" s="214"/>
      <c r="I5" s="214"/>
      <c r="J5" s="214"/>
      <c r="K5" s="214"/>
      <c r="L5" s="214"/>
      <c r="M5" s="214"/>
      <c r="N5" s="214"/>
      <c r="O5" s="214"/>
      <c r="P5" s="215"/>
    </row>
    <row r="6" spans="1:16" x14ac:dyDescent="0.25">
      <c r="A6" s="117" t="s">
        <v>682</v>
      </c>
      <c r="B6" s="118">
        <v>2024</v>
      </c>
      <c r="C6" s="230">
        <v>33.33</v>
      </c>
      <c r="D6" s="222" t="s">
        <v>75</v>
      </c>
      <c r="G6" s="213"/>
      <c r="H6" s="214"/>
      <c r="I6" s="214"/>
      <c r="J6" s="214"/>
      <c r="K6" s="214"/>
      <c r="L6" s="214"/>
      <c r="M6" s="214"/>
      <c r="N6" s="214"/>
      <c r="O6" s="214"/>
      <c r="P6" s="215"/>
    </row>
    <row r="7" spans="1:16" x14ac:dyDescent="0.25">
      <c r="A7" s="114" t="s">
        <v>683</v>
      </c>
      <c r="B7" s="115">
        <v>2020</v>
      </c>
      <c r="C7" s="228">
        <v>0</v>
      </c>
      <c r="D7" s="223">
        <v>25</v>
      </c>
      <c r="G7" s="213"/>
      <c r="H7" s="214"/>
      <c r="I7" s="214"/>
      <c r="J7" s="214"/>
      <c r="K7" s="214"/>
      <c r="L7" s="214"/>
      <c r="M7" s="214"/>
      <c r="N7" s="214"/>
      <c r="O7" s="214"/>
      <c r="P7" s="215"/>
    </row>
    <row r="8" spans="1:16" x14ac:dyDescent="0.25">
      <c r="A8" s="116" t="s">
        <v>683</v>
      </c>
      <c r="B8">
        <v>2021</v>
      </c>
      <c r="C8" s="229">
        <v>0</v>
      </c>
      <c r="D8" s="224">
        <v>25</v>
      </c>
      <c r="G8" s="213"/>
      <c r="H8" s="214"/>
      <c r="I8" s="214"/>
      <c r="J8" s="214"/>
      <c r="K8" s="214"/>
      <c r="L8" s="214"/>
      <c r="M8" s="214"/>
      <c r="N8" s="214"/>
      <c r="O8" s="214"/>
      <c r="P8" s="215"/>
    </row>
    <row r="9" spans="1:16" x14ac:dyDescent="0.25">
      <c r="A9" s="116" t="s">
        <v>683</v>
      </c>
      <c r="B9">
        <v>2022</v>
      </c>
      <c r="C9" s="229">
        <v>0</v>
      </c>
      <c r="D9" s="224">
        <v>22.22</v>
      </c>
      <c r="G9" s="213"/>
      <c r="H9" s="214"/>
      <c r="I9" s="214"/>
      <c r="J9" s="214"/>
      <c r="K9" s="214"/>
      <c r="L9" s="214"/>
      <c r="M9" s="214"/>
      <c r="N9" s="214"/>
      <c r="O9" s="214"/>
      <c r="P9" s="215"/>
    </row>
    <row r="10" spans="1:16" x14ac:dyDescent="0.25">
      <c r="A10" s="116" t="s">
        <v>683</v>
      </c>
      <c r="B10">
        <v>2023</v>
      </c>
      <c r="C10" s="229">
        <v>50</v>
      </c>
      <c r="D10" s="224">
        <v>27.27</v>
      </c>
      <c r="G10" s="213"/>
      <c r="H10" s="214"/>
      <c r="I10" s="214"/>
      <c r="J10" s="214"/>
      <c r="K10" s="214"/>
      <c r="L10" s="214"/>
      <c r="M10" s="214"/>
      <c r="N10" s="214"/>
      <c r="O10" s="214"/>
      <c r="P10" s="215"/>
    </row>
    <row r="11" spans="1:16" x14ac:dyDescent="0.25">
      <c r="A11" s="117" t="s">
        <v>683</v>
      </c>
      <c r="B11" s="118">
        <v>2024</v>
      </c>
      <c r="C11" s="230">
        <v>50</v>
      </c>
      <c r="D11" s="225">
        <v>27.27</v>
      </c>
      <c r="G11" s="213"/>
      <c r="H11" s="214"/>
      <c r="I11" s="214"/>
      <c r="J11" s="214"/>
      <c r="K11" s="214"/>
      <c r="L11" s="214"/>
      <c r="M11" s="214"/>
      <c r="N11" s="214"/>
      <c r="O11" s="214"/>
      <c r="P11" s="215"/>
    </row>
    <row r="12" spans="1:16" ht="16.5" thickBot="1" x14ac:dyDescent="0.3">
      <c r="A12" s="114" t="s">
        <v>684</v>
      </c>
      <c r="B12" s="115">
        <v>2020</v>
      </c>
      <c r="C12" s="228">
        <v>33.33</v>
      </c>
      <c r="D12" s="223">
        <v>14.29</v>
      </c>
      <c r="E12" s="21"/>
      <c r="G12" s="216"/>
      <c r="H12" s="217"/>
      <c r="I12" s="217"/>
      <c r="J12" s="217"/>
      <c r="K12" s="217"/>
      <c r="L12" s="217"/>
      <c r="M12" s="217"/>
      <c r="N12" s="217"/>
      <c r="O12" s="217"/>
      <c r="P12" s="218"/>
    </row>
    <row r="13" spans="1:16" x14ac:dyDescent="0.25">
      <c r="A13" s="116" t="s">
        <v>684</v>
      </c>
      <c r="B13">
        <v>2021</v>
      </c>
      <c r="C13" s="229">
        <v>33.33</v>
      </c>
      <c r="D13" s="224">
        <v>19.05</v>
      </c>
      <c r="E13" s="21"/>
    </row>
    <row r="14" spans="1:16" x14ac:dyDescent="0.25">
      <c r="A14" s="116" t="s">
        <v>684</v>
      </c>
      <c r="B14">
        <v>2022</v>
      </c>
      <c r="C14" s="229">
        <v>66.67</v>
      </c>
      <c r="D14" s="224">
        <v>13.64</v>
      </c>
      <c r="E14" s="21"/>
    </row>
    <row r="15" spans="1:16" x14ac:dyDescent="0.25">
      <c r="A15" s="116" t="s">
        <v>684</v>
      </c>
      <c r="B15">
        <v>2023</v>
      </c>
      <c r="C15" s="229">
        <v>66.67</v>
      </c>
      <c r="D15" s="224">
        <v>26.09</v>
      </c>
      <c r="E15" s="21"/>
    </row>
    <row r="16" spans="1:16" x14ac:dyDescent="0.25">
      <c r="A16" s="117" t="s">
        <v>684</v>
      </c>
      <c r="B16" s="118">
        <v>2024</v>
      </c>
      <c r="C16" s="230">
        <v>66.67</v>
      </c>
      <c r="D16" s="225">
        <v>30.44</v>
      </c>
      <c r="E16" s="21"/>
    </row>
    <row r="17" spans="1:5" x14ac:dyDescent="0.25">
      <c r="A17" s="114" t="s">
        <v>685</v>
      </c>
      <c r="B17" s="115">
        <v>2020</v>
      </c>
      <c r="C17" s="228">
        <v>25</v>
      </c>
      <c r="D17" s="220">
        <v>38.46</v>
      </c>
    </row>
    <row r="18" spans="1:5" x14ac:dyDescent="0.25">
      <c r="A18" s="116" t="s">
        <v>685</v>
      </c>
      <c r="B18">
        <v>2021</v>
      </c>
      <c r="C18" s="229">
        <v>25</v>
      </c>
      <c r="D18" s="221">
        <v>38.46</v>
      </c>
    </row>
    <row r="19" spans="1:5" x14ac:dyDescent="0.25">
      <c r="A19" s="116" t="s">
        <v>685</v>
      </c>
      <c r="B19">
        <v>2022</v>
      </c>
      <c r="C19" s="229">
        <v>50</v>
      </c>
      <c r="D19" s="221">
        <v>42.86</v>
      </c>
    </row>
    <row r="20" spans="1:5" x14ac:dyDescent="0.25">
      <c r="A20" s="116" t="s">
        <v>685</v>
      </c>
      <c r="B20">
        <v>2023</v>
      </c>
      <c r="C20" s="229">
        <v>25</v>
      </c>
      <c r="D20" s="221">
        <v>42.86</v>
      </c>
    </row>
    <row r="21" spans="1:5" x14ac:dyDescent="0.25">
      <c r="A21" s="117" t="s">
        <v>685</v>
      </c>
      <c r="B21" s="118">
        <v>2024</v>
      </c>
      <c r="C21" s="230">
        <v>50</v>
      </c>
      <c r="D21" s="222">
        <v>64.290000000000006</v>
      </c>
    </row>
    <row r="22" spans="1:5" x14ac:dyDescent="0.25">
      <c r="A22" s="114" t="s">
        <v>686</v>
      </c>
      <c r="B22" s="115">
        <v>2020</v>
      </c>
      <c r="C22" s="228">
        <v>33.33</v>
      </c>
      <c r="D22" s="220" t="s">
        <v>75</v>
      </c>
    </row>
    <row r="23" spans="1:5" x14ac:dyDescent="0.25">
      <c r="A23" s="116" t="s">
        <v>686</v>
      </c>
      <c r="B23">
        <v>2021</v>
      </c>
      <c r="C23" s="229">
        <v>33.33</v>
      </c>
      <c r="D23" s="221" t="s">
        <v>75</v>
      </c>
    </row>
    <row r="24" spans="1:5" x14ac:dyDescent="0.25">
      <c r="A24" s="116" t="s">
        <v>686</v>
      </c>
      <c r="B24">
        <v>2022</v>
      </c>
      <c r="C24" s="229">
        <v>33.33</v>
      </c>
      <c r="D24" s="221" t="s">
        <v>75</v>
      </c>
    </row>
    <row r="25" spans="1:5" x14ac:dyDescent="0.25">
      <c r="A25" s="116" t="s">
        <v>686</v>
      </c>
      <c r="B25">
        <v>2023</v>
      </c>
      <c r="C25" s="229">
        <v>33.33</v>
      </c>
      <c r="D25" s="221" t="s">
        <v>75</v>
      </c>
    </row>
    <row r="26" spans="1:5" x14ac:dyDescent="0.25">
      <c r="A26" s="117" t="s">
        <v>686</v>
      </c>
      <c r="B26" s="118">
        <v>2024</v>
      </c>
      <c r="C26" s="230">
        <v>33.33</v>
      </c>
      <c r="D26" s="222" t="s">
        <v>75</v>
      </c>
    </row>
    <row r="27" spans="1:5" x14ac:dyDescent="0.25">
      <c r="A27" s="114" t="s">
        <v>687</v>
      </c>
      <c r="B27" s="115">
        <v>2020</v>
      </c>
      <c r="C27" s="228">
        <v>60</v>
      </c>
      <c r="D27" s="220">
        <v>90</v>
      </c>
    </row>
    <row r="28" spans="1:5" x14ac:dyDescent="0.25">
      <c r="A28" s="116" t="s">
        <v>687</v>
      </c>
      <c r="B28">
        <v>2021</v>
      </c>
      <c r="C28" s="229">
        <v>75</v>
      </c>
      <c r="D28" s="221">
        <v>80</v>
      </c>
    </row>
    <row r="29" spans="1:5" x14ac:dyDescent="0.25">
      <c r="A29" s="116" t="s">
        <v>687</v>
      </c>
      <c r="B29">
        <v>2022</v>
      </c>
      <c r="C29" s="229">
        <v>75</v>
      </c>
      <c r="D29" s="221">
        <v>81.900000000000006</v>
      </c>
    </row>
    <row r="30" spans="1:5" x14ac:dyDescent="0.25">
      <c r="A30" s="116" t="s">
        <v>687</v>
      </c>
      <c r="B30">
        <v>2023</v>
      </c>
      <c r="C30" s="229">
        <v>75</v>
      </c>
      <c r="D30" s="221">
        <v>58.33</v>
      </c>
    </row>
    <row r="31" spans="1:5" x14ac:dyDescent="0.25">
      <c r="A31" s="117" t="s">
        <v>687</v>
      </c>
      <c r="B31" s="118">
        <v>2024</v>
      </c>
      <c r="C31" s="230">
        <v>75</v>
      </c>
      <c r="D31" s="222">
        <v>58.33</v>
      </c>
    </row>
    <row r="32" spans="1:5" x14ac:dyDescent="0.25">
      <c r="A32" s="114" t="s">
        <v>688</v>
      </c>
      <c r="B32" s="115">
        <v>2020</v>
      </c>
      <c r="C32" s="228">
        <v>0</v>
      </c>
      <c r="D32" s="223">
        <v>37.5</v>
      </c>
      <c r="E32" s="21"/>
    </row>
    <row r="33" spans="1:5" x14ac:dyDescent="0.25">
      <c r="A33" s="116" t="s">
        <v>688</v>
      </c>
      <c r="B33">
        <v>2021</v>
      </c>
      <c r="C33" s="229">
        <v>50</v>
      </c>
      <c r="D33" s="224">
        <v>44.44</v>
      </c>
      <c r="E33" s="21"/>
    </row>
    <row r="34" spans="1:5" x14ac:dyDescent="0.25">
      <c r="A34" s="116" t="s">
        <v>688</v>
      </c>
      <c r="B34">
        <v>2022</v>
      </c>
      <c r="C34" s="229">
        <v>50</v>
      </c>
      <c r="D34" s="224">
        <v>33.33</v>
      </c>
      <c r="E34" s="21"/>
    </row>
    <row r="35" spans="1:5" x14ac:dyDescent="0.25">
      <c r="A35" s="116" t="s">
        <v>688</v>
      </c>
      <c r="B35">
        <v>2023</v>
      </c>
      <c r="C35" s="229">
        <v>100</v>
      </c>
      <c r="D35" s="224">
        <v>10</v>
      </c>
      <c r="E35" s="21"/>
    </row>
    <row r="36" spans="1:5" x14ac:dyDescent="0.25">
      <c r="A36" s="117" t="s">
        <v>688</v>
      </c>
      <c r="B36" s="118">
        <v>2024</v>
      </c>
      <c r="C36" s="230">
        <v>100</v>
      </c>
      <c r="D36" s="225">
        <v>30</v>
      </c>
      <c r="E36" s="21"/>
    </row>
    <row r="37" spans="1:5" x14ac:dyDescent="0.25">
      <c r="A37" s="114" t="s">
        <v>689</v>
      </c>
      <c r="B37" s="115">
        <v>2020</v>
      </c>
      <c r="C37" s="228">
        <v>50</v>
      </c>
      <c r="D37" s="220" t="s">
        <v>75</v>
      </c>
    </row>
    <row r="38" spans="1:5" x14ac:dyDescent="0.25">
      <c r="A38" s="116" t="s">
        <v>689</v>
      </c>
      <c r="B38">
        <v>2021</v>
      </c>
      <c r="C38" s="229">
        <v>50</v>
      </c>
      <c r="D38" s="221" t="s">
        <v>75</v>
      </c>
    </row>
    <row r="39" spans="1:5" x14ac:dyDescent="0.25">
      <c r="A39" s="116" t="s">
        <v>689</v>
      </c>
      <c r="B39">
        <v>2022</v>
      </c>
      <c r="C39" s="229">
        <v>50</v>
      </c>
      <c r="D39" s="221" t="s">
        <v>75</v>
      </c>
    </row>
    <row r="40" spans="1:5" x14ac:dyDescent="0.25">
      <c r="A40" s="116" t="s">
        <v>689</v>
      </c>
      <c r="B40">
        <v>2023</v>
      </c>
      <c r="C40" s="229">
        <v>0</v>
      </c>
      <c r="D40" s="221" t="s">
        <v>75</v>
      </c>
    </row>
    <row r="41" spans="1:5" x14ac:dyDescent="0.25">
      <c r="A41" s="117" t="s">
        <v>689</v>
      </c>
      <c r="B41" s="118">
        <v>2024</v>
      </c>
      <c r="C41" s="230">
        <v>0</v>
      </c>
      <c r="D41" s="222" t="s">
        <v>75</v>
      </c>
    </row>
    <row r="42" spans="1:5" x14ac:dyDescent="0.25">
      <c r="A42" s="114" t="s">
        <v>690</v>
      </c>
      <c r="B42" s="115">
        <v>2020</v>
      </c>
      <c r="C42" s="228">
        <v>0</v>
      </c>
      <c r="D42" s="220">
        <v>16.670000000000002</v>
      </c>
    </row>
    <row r="43" spans="1:5" x14ac:dyDescent="0.25">
      <c r="A43" s="116" t="s">
        <v>690</v>
      </c>
      <c r="B43">
        <v>2021</v>
      </c>
      <c r="C43" s="229">
        <v>0</v>
      </c>
      <c r="D43" s="221">
        <v>16.670000000000002</v>
      </c>
    </row>
    <row r="44" spans="1:5" x14ac:dyDescent="0.25">
      <c r="A44" s="116" t="s">
        <v>690</v>
      </c>
      <c r="B44">
        <v>2022</v>
      </c>
      <c r="C44" s="229">
        <v>0</v>
      </c>
      <c r="D44" s="221">
        <v>33.33</v>
      </c>
    </row>
    <row r="45" spans="1:5" x14ac:dyDescent="0.25">
      <c r="A45" s="116" t="s">
        <v>690</v>
      </c>
      <c r="B45">
        <v>2023</v>
      </c>
      <c r="C45" s="229">
        <v>50</v>
      </c>
      <c r="D45" s="221">
        <v>33.33</v>
      </c>
    </row>
    <row r="46" spans="1:5" x14ac:dyDescent="0.25">
      <c r="A46" s="117" t="s">
        <v>690</v>
      </c>
      <c r="B46" s="118">
        <v>2024</v>
      </c>
      <c r="C46" s="230">
        <v>0</v>
      </c>
      <c r="D46" s="222">
        <v>26.67</v>
      </c>
    </row>
  </sheetData>
  <mergeCells count="1">
    <mergeCell ref="G3:P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E1EB2-792B-234F-9F3F-1C7CB63F46F8}">
  <dimension ref="A1"/>
  <sheetViews>
    <sheetView workbookViewId="0">
      <selection activeCell="E19" sqref="E19"/>
    </sheetView>
  </sheetViews>
  <sheetFormatPr baseColWidth="10" defaultRowHeight="15.75" x14ac:dyDescent="0.25"/>
  <sheetData>
    <row r="1" spans="1:1" x14ac:dyDescent="0.25">
      <c r="A1" s="193" t="s">
        <v>877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8723F-B6CC-6A41-AAD7-94EF1A27B8FA}">
  <dimension ref="A1:H96"/>
  <sheetViews>
    <sheetView zoomScale="90" workbookViewId="0">
      <pane ySplit="1" topLeftCell="A35" activePane="bottomLeft" state="frozen"/>
      <selection pane="bottomLeft" activeCell="B102" sqref="B102"/>
    </sheetView>
  </sheetViews>
  <sheetFormatPr baseColWidth="10" defaultRowHeight="15.75" x14ac:dyDescent="0.25"/>
  <cols>
    <col min="1" max="1" width="65.625" customWidth="1"/>
    <col min="3" max="3" width="37.375" customWidth="1"/>
    <col min="5" max="5" width="7.125" customWidth="1"/>
    <col min="6" max="6" width="72.125" customWidth="1"/>
  </cols>
  <sheetData>
    <row r="1" spans="1:8" x14ac:dyDescent="0.25">
      <c r="A1" s="22" t="s">
        <v>239</v>
      </c>
      <c r="B1" s="22" t="s">
        <v>78</v>
      </c>
      <c r="C1" s="22" t="s">
        <v>79</v>
      </c>
      <c r="D1" s="60" t="s">
        <v>80</v>
      </c>
      <c r="E1" s="60" t="s">
        <v>81</v>
      </c>
      <c r="F1" s="22" t="s">
        <v>82</v>
      </c>
    </row>
    <row r="2" spans="1:8" x14ac:dyDescent="0.25">
      <c r="A2" t="s">
        <v>282</v>
      </c>
      <c r="B2">
        <v>2024</v>
      </c>
      <c r="C2" t="s">
        <v>283</v>
      </c>
      <c r="D2" t="s">
        <v>3</v>
      </c>
      <c r="E2">
        <v>0</v>
      </c>
      <c r="F2" s="12" t="s">
        <v>284</v>
      </c>
      <c r="G2" s="23" t="s">
        <v>240</v>
      </c>
      <c r="H2" t="s">
        <v>285</v>
      </c>
    </row>
    <row r="3" spans="1:8" x14ac:dyDescent="0.25">
      <c r="A3" t="s">
        <v>286</v>
      </c>
      <c r="B3">
        <v>2024</v>
      </c>
      <c r="C3" t="s">
        <v>287</v>
      </c>
      <c r="D3" t="s">
        <v>3</v>
      </c>
      <c r="E3">
        <v>0</v>
      </c>
    </row>
    <row r="4" spans="1:8" x14ac:dyDescent="0.25">
      <c r="A4" t="s">
        <v>288</v>
      </c>
      <c r="B4">
        <v>2024</v>
      </c>
      <c r="C4" t="s">
        <v>289</v>
      </c>
      <c r="D4" t="s">
        <v>10</v>
      </c>
      <c r="E4">
        <v>1</v>
      </c>
    </row>
    <row r="5" spans="1:8" x14ac:dyDescent="0.25">
      <c r="A5" t="s">
        <v>290</v>
      </c>
      <c r="B5">
        <v>2024</v>
      </c>
      <c r="C5" t="s">
        <v>291</v>
      </c>
      <c r="D5" t="s">
        <v>3</v>
      </c>
      <c r="E5">
        <v>0</v>
      </c>
    </row>
    <row r="6" spans="1:8" x14ac:dyDescent="0.25">
      <c r="A6" t="s">
        <v>292</v>
      </c>
      <c r="B6">
        <v>2024</v>
      </c>
      <c r="C6" t="s">
        <v>293</v>
      </c>
      <c r="D6" t="s">
        <v>3</v>
      </c>
      <c r="E6">
        <v>0</v>
      </c>
    </row>
    <row r="7" spans="1:8" x14ac:dyDescent="0.25">
      <c r="A7" t="s">
        <v>294</v>
      </c>
      <c r="B7">
        <v>2024</v>
      </c>
      <c r="C7" t="s">
        <v>295</v>
      </c>
      <c r="D7" t="s">
        <v>3</v>
      </c>
      <c r="E7">
        <v>0</v>
      </c>
    </row>
    <row r="8" spans="1:8" x14ac:dyDescent="0.25">
      <c r="A8" t="s">
        <v>296</v>
      </c>
      <c r="B8">
        <v>2024</v>
      </c>
      <c r="C8" t="s">
        <v>297</v>
      </c>
      <c r="D8" t="s">
        <v>3</v>
      </c>
      <c r="E8">
        <v>0</v>
      </c>
    </row>
    <row r="9" spans="1:8" x14ac:dyDescent="0.25">
      <c r="A9" t="s">
        <v>298</v>
      </c>
      <c r="B9">
        <v>2024</v>
      </c>
      <c r="C9" t="s">
        <v>299</v>
      </c>
      <c r="D9" t="s">
        <v>3</v>
      </c>
      <c r="E9">
        <v>0</v>
      </c>
    </row>
    <row r="10" spans="1:8" x14ac:dyDescent="0.25">
      <c r="A10" t="s">
        <v>300</v>
      </c>
      <c r="B10">
        <v>2024</v>
      </c>
      <c r="C10" t="s">
        <v>301</v>
      </c>
      <c r="D10" t="s">
        <v>10</v>
      </c>
      <c r="E10">
        <v>1</v>
      </c>
    </row>
    <row r="11" spans="1:8" x14ac:dyDescent="0.25">
      <c r="A11" t="s">
        <v>302</v>
      </c>
      <c r="B11">
        <v>2024</v>
      </c>
      <c r="C11" t="s">
        <v>303</v>
      </c>
      <c r="D11" t="s">
        <v>3</v>
      </c>
      <c r="E11">
        <v>0</v>
      </c>
    </row>
    <row r="12" spans="1:8" x14ac:dyDescent="0.25">
      <c r="A12" t="s">
        <v>304</v>
      </c>
      <c r="B12">
        <v>2024</v>
      </c>
      <c r="C12" t="s">
        <v>305</v>
      </c>
      <c r="D12" t="s">
        <v>3</v>
      </c>
      <c r="E12">
        <v>0</v>
      </c>
    </row>
    <row r="13" spans="1:8" x14ac:dyDescent="0.25">
      <c r="A13" t="s">
        <v>306</v>
      </c>
      <c r="B13">
        <v>2024</v>
      </c>
      <c r="C13" t="s">
        <v>307</v>
      </c>
      <c r="D13" t="s">
        <v>3</v>
      </c>
      <c r="E13">
        <v>0</v>
      </c>
    </row>
    <row r="14" spans="1:8" x14ac:dyDescent="0.25">
      <c r="A14" t="s">
        <v>308</v>
      </c>
      <c r="B14">
        <v>2024</v>
      </c>
      <c r="C14" t="s">
        <v>309</v>
      </c>
      <c r="D14" t="s">
        <v>10</v>
      </c>
      <c r="E14">
        <v>1</v>
      </c>
    </row>
    <row r="15" spans="1:8" x14ac:dyDescent="0.25">
      <c r="A15" t="s">
        <v>523</v>
      </c>
      <c r="B15">
        <v>2024</v>
      </c>
      <c r="C15" t="s">
        <v>526</v>
      </c>
      <c r="D15" t="s">
        <v>3</v>
      </c>
      <c r="E15">
        <v>0</v>
      </c>
      <c r="F15" s="12" t="s">
        <v>527</v>
      </c>
    </row>
    <row r="16" spans="1:8" x14ac:dyDescent="0.25">
      <c r="A16" t="s">
        <v>528</v>
      </c>
      <c r="B16">
        <v>2024</v>
      </c>
      <c r="C16" t="s">
        <v>530</v>
      </c>
      <c r="D16" t="s">
        <v>10</v>
      </c>
      <c r="E16">
        <v>1</v>
      </c>
      <c r="F16" s="12" t="s">
        <v>529</v>
      </c>
    </row>
    <row r="17" spans="1:6" x14ac:dyDescent="0.25">
      <c r="A17" s="23" t="s">
        <v>310</v>
      </c>
      <c r="E17" s="40">
        <v>15</v>
      </c>
    </row>
    <row r="18" spans="1:6" x14ac:dyDescent="0.25">
      <c r="A18" s="23" t="s">
        <v>268</v>
      </c>
      <c r="E18" s="40">
        <v>4</v>
      </c>
    </row>
    <row r="19" spans="1:6" x14ac:dyDescent="0.25">
      <c r="A19" s="23" t="s">
        <v>311</v>
      </c>
      <c r="E19" s="23">
        <f>400/15</f>
        <v>26.666666666666668</v>
      </c>
    </row>
    <row r="22" spans="1:6" x14ac:dyDescent="0.25">
      <c r="A22" t="s">
        <v>282</v>
      </c>
      <c r="B22">
        <v>2023</v>
      </c>
      <c r="C22" t="s">
        <v>498</v>
      </c>
      <c r="D22" t="s">
        <v>3</v>
      </c>
      <c r="E22">
        <v>0</v>
      </c>
      <c r="F22" s="12" t="s">
        <v>497</v>
      </c>
    </row>
    <row r="23" spans="1:6" x14ac:dyDescent="0.25">
      <c r="A23" t="s">
        <v>286</v>
      </c>
      <c r="B23">
        <v>2023</v>
      </c>
      <c r="C23" t="s">
        <v>287</v>
      </c>
      <c r="D23" t="s">
        <v>3</v>
      </c>
      <c r="E23">
        <v>0</v>
      </c>
      <c r="F23" s="12" t="s">
        <v>504</v>
      </c>
    </row>
    <row r="24" spans="1:6" x14ac:dyDescent="0.25">
      <c r="A24" t="s">
        <v>288</v>
      </c>
      <c r="B24">
        <v>2023</v>
      </c>
      <c r="C24" t="s">
        <v>289</v>
      </c>
      <c r="D24" t="s">
        <v>10</v>
      </c>
      <c r="E24">
        <v>1</v>
      </c>
      <c r="F24" s="12" t="s">
        <v>507</v>
      </c>
    </row>
    <row r="25" spans="1:6" x14ac:dyDescent="0.25">
      <c r="A25" t="s">
        <v>290</v>
      </c>
      <c r="B25">
        <v>2023</v>
      </c>
      <c r="C25" t="s">
        <v>291</v>
      </c>
      <c r="D25" t="s">
        <v>3</v>
      </c>
      <c r="E25">
        <v>0</v>
      </c>
      <c r="F25" s="12" t="s">
        <v>284</v>
      </c>
    </row>
    <row r="26" spans="1:6" x14ac:dyDescent="0.25">
      <c r="A26" t="s">
        <v>292</v>
      </c>
      <c r="B26">
        <v>2023</v>
      </c>
      <c r="C26" t="s">
        <v>514</v>
      </c>
      <c r="D26" t="s">
        <v>3</v>
      </c>
      <c r="E26">
        <v>0</v>
      </c>
      <c r="F26" s="12" t="s">
        <v>515</v>
      </c>
    </row>
    <row r="27" spans="1:6" x14ac:dyDescent="0.25">
      <c r="A27" t="s">
        <v>294</v>
      </c>
      <c r="B27">
        <v>2023</v>
      </c>
      <c r="C27" t="s">
        <v>516</v>
      </c>
      <c r="D27" t="s">
        <v>3</v>
      </c>
      <c r="E27">
        <v>0</v>
      </c>
      <c r="F27" s="12" t="s">
        <v>515</v>
      </c>
    </row>
    <row r="28" spans="1:6" x14ac:dyDescent="0.25">
      <c r="A28" t="s">
        <v>296</v>
      </c>
      <c r="B28">
        <v>2023</v>
      </c>
      <c r="C28" t="s">
        <v>517</v>
      </c>
      <c r="D28" t="s">
        <v>10</v>
      </c>
      <c r="E28">
        <v>1</v>
      </c>
      <c r="F28" s="12" t="s">
        <v>515</v>
      </c>
    </row>
    <row r="29" spans="1:6" x14ac:dyDescent="0.25">
      <c r="A29" t="s">
        <v>298</v>
      </c>
      <c r="B29">
        <v>2023</v>
      </c>
      <c r="C29" t="s">
        <v>521</v>
      </c>
      <c r="D29" t="s">
        <v>10</v>
      </c>
      <c r="E29">
        <v>1</v>
      </c>
      <c r="F29" s="86" t="s">
        <v>522</v>
      </c>
    </row>
    <row r="30" spans="1:6" x14ac:dyDescent="0.25">
      <c r="A30" t="s">
        <v>300</v>
      </c>
      <c r="B30">
        <v>2023</v>
      </c>
      <c r="C30" t="s">
        <v>518</v>
      </c>
      <c r="D30" t="s">
        <v>10</v>
      </c>
      <c r="E30">
        <v>1</v>
      </c>
      <c r="F30" s="12" t="s">
        <v>515</v>
      </c>
    </row>
    <row r="31" spans="1:6" x14ac:dyDescent="0.25">
      <c r="A31" t="s">
        <v>302</v>
      </c>
      <c r="B31">
        <v>2023</v>
      </c>
      <c r="C31" t="s">
        <v>303</v>
      </c>
      <c r="D31" t="s">
        <v>3</v>
      </c>
      <c r="E31">
        <v>0</v>
      </c>
      <c r="F31" s="12" t="s">
        <v>515</v>
      </c>
    </row>
    <row r="32" spans="1:6" x14ac:dyDescent="0.25">
      <c r="A32" t="s">
        <v>304</v>
      </c>
      <c r="B32">
        <v>2023</v>
      </c>
      <c r="C32" t="s">
        <v>519</v>
      </c>
      <c r="D32" t="s">
        <v>3</v>
      </c>
      <c r="E32">
        <v>0</v>
      </c>
      <c r="F32" s="12" t="s">
        <v>515</v>
      </c>
    </row>
    <row r="33" spans="1:6" x14ac:dyDescent="0.25">
      <c r="A33" t="s">
        <v>306</v>
      </c>
      <c r="B33">
        <v>2023</v>
      </c>
      <c r="C33" t="s">
        <v>307</v>
      </c>
      <c r="D33" t="s">
        <v>3</v>
      </c>
      <c r="E33">
        <v>0</v>
      </c>
      <c r="F33" s="12" t="s">
        <v>515</v>
      </c>
    </row>
    <row r="34" spans="1:6" x14ac:dyDescent="0.25">
      <c r="A34" t="s">
        <v>308</v>
      </c>
      <c r="B34">
        <v>2023</v>
      </c>
      <c r="C34" t="s">
        <v>520</v>
      </c>
      <c r="D34" t="s">
        <v>10</v>
      </c>
      <c r="E34">
        <v>1</v>
      </c>
      <c r="F34" s="12" t="s">
        <v>515</v>
      </c>
    </row>
    <row r="35" spans="1:6" x14ac:dyDescent="0.25">
      <c r="A35" t="s">
        <v>523</v>
      </c>
      <c r="B35">
        <v>2023</v>
      </c>
      <c r="C35" t="s">
        <v>526</v>
      </c>
      <c r="D35" t="s">
        <v>3</v>
      </c>
      <c r="E35">
        <v>0</v>
      </c>
      <c r="F35" s="86" t="s">
        <v>513</v>
      </c>
    </row>
    <row r="36" spans="1:6" x14ac:dyDescent="0.25">
      <c r="A36" t="s">
        <v>528</v>
      </c>
      <c r="B36">
        <v>2023</v>
      </c>
      <c r="C36" t="s">
        <v>542</v>
      </c>
      <c r="D36" t="s">
        <v>3</v>
      </c>
      <c r="E36">
        <v>0</v>
      </c>
      <c r="F36" s="12" t="s">
        <v>541</v>
      </c>
    </row>
    <row r="37" spans="1:6" x14ac:dyDescent="0.25">
      <c r="A37" s="17" t="s">
        <v>267</v>
      </c>
      <c r="E37">
        <v>15</v>
      </c>
      <c r="F37" s="12"/>
    </row>
    <row r="38" spans="1:6" x14ac:dyDescent="0.25">
      <c r="A38" s="17" t="s">
        <v>268</v>
      </c>
      <c r="E38">
        <v>5</v>
      </c>
      <c r="F38" s="12"/>
    </row>
    <row r="39" spans="1:6" x14ac:dyDescent="0.25">
      <c r="A39" s="17" t="s">
        <v>670</v>
      </c>
      <c r="E39" s="23">
        <f>500/15</f>
        <v>33.333333333333336</v>
      </c>
    </row>
    <row r="41" spans="1:6" x14ac:dyDescent="0.25">
      <c r="A41" t="s">
        <v>282</v>
      </c>
      <c r="B41">
        <v>2022</v>
      </c>
      <c r="C41" t="s">
        <v>500</v>
      </c>
      <c r="D41" t="s">
        <v>10</v>
      </c>
      <c r="E41">
        <v>1</v>
      </c>
      <c r="F41" s="12" t="s">
        <v>499</v>
      </c>
    </row>
    <row r="42" spans="1:6" x14ac:dyDescent="0.25">
      <c r="A42" t="s">
        <v>286</v>
      </c>
      <c r="B42">
        <v>2022</v>
      </c>
      <c r="C42" t="s">
        <v>287</v>
      </c>
      <c r="D42" t="s">
        <v>3</v>
      </c>
      <c r="E42">
        <v>0</v>
      </c>
      <c r="F42" s="12" t="s">
        <v>504</v>
      </c>
    </row>
    <row r="43" spans="1:6" x14ac:dyDescent="0.25">
      <c r="A43" t="s">
        <v>288</v>
      </c>
      <c r="B43">
        <v>2022</v>
      </c>
      <c r="C43" t="s">
        <v>509</v>
      </c>
      <c r="D43" t="s">
        <v>3</v>
      </c>
      <c r="E43">
        <v>0</v>
      </c>
      <c r="F43" s="12" t="s">
        <v>508</v>
      </c>
    </row>
    <row r="44" spans="1:6" x14ac:dyDescent="0.25">
      <c r="A44" t="s">
        <v>290</v>
      </c>
      <c r="B44">
        <v>2022</v>
      </c>
      <c r="C44" t="s">
        <v>291</v>
      </c>
      <c r="D44" t="s">
        <v>3</v>
      </c>
      <c r="E44">
        <v>0</v>
      </c>
      <c r="F44" s="12" t="s">
        <v>513</v>
      </c>
    </row>
    <row r="45" spans="1:6" x14ac:dyDescent="0.25">
      <c r="A45" t="s">
        <v>292</v>
      </c>
      <c r="B45">
        <v>2022</v>
      </c>
      <c r="C45" t="s">
        <v>514</v>
      </c>
      <c r="D45" t="s">
        <v>3</v>
      </c>
      <c r="E45">
        <v>0</v>
      </c>
      <c r="F45" s="12" t="s">
        <v>515</v>
      </c>
    </row>
    <row r="46" spans="1:6" x14ac:dyDescent="0.25">
      <c r="A46" t="s">
        <v>294</v>
      </c>
      <c r="B46">
        <v>2022</v>
      </c>
      <c r="C46" s="85" t="s">
        <v>75</v>
      </c>
      <c r="D46" s="85" t="s">
        <v>248</v>
      </c>
      <c r="E46" s="85" t="s">
        <v>248</v>
      </c>
      <c r="F46" s="86"/>
    </row>
    <row r="47" spans="1:6" x14ac:dyDescent="0.25">
      <c r="A47" t="s">
        <v>296</v>
      </c>
      <c r="B47">
        <v>2022</v>
      </c>
      <c r="C47" t="s">
        <v>532</v>
      </c>
      <c r="D47" t="s">
        <v>3</v>
      </c>
      <c r="E47">
        <v>0</v>
      </c>
      <c r="F47" s="12" t="s">
        <v>531</v>
      </c>
    </row>
    <row r="48" spans="1:6" x14ac:dyDescent="0.25">
      <c r="A48" t="s">
        <v>298</v>
      </c>
      <c r="B48">
        <v>2022</v>
      </c>
      <c r="C48" s="85" t="s">
        <v>75</v>
      </c>
      <c r="D48" s="85" t="s">
        <v>248</v>
      </c>
      <c r="E48" s="85" t="s">
        <v>248</v>
      </c>
    </row>
    <row r="49" spans="1:6" x14ac:dyDescent="0.25">
      <c r="A49" t="s">
        <v>300</v>
      </c>
      <c r="B49">
        <v>2022</v>
      </c>
      <c r="C49" t="s">
        <v>518</v>
      </c>
      <c r="D49" t="s">
        <v>10</v>
      </c>
      <c r="E49">
        <v>1</v>
      </c>
      <c r="F49" s="12" t="s">
        <v>515</v>
      </c>
    </row>
    <row r="50" spans="1:6" x14ac:dyDescent="0.25">
      <c r="A50" t="s">
        <v>302</v>
      </c>
      <c r="B50">
        <v>2022</v>
      </c>
      <c r="C50" t="s">
        <v>524</v>
      </c>
      <c r="D50" t="s">
        <v>10</v>
      </c>
      <c r="E50">
        <v>1</v>
      </c>
      <c r="F50" s="12" t="s">
        <v>525</v>
      </c>
    </row>
    <row r="51" spans="1:6" x14ac:dyDescent="0.25">
      <c r="A51" t="s">
        <v>304</v>
      </c>
      <c r="B51">
        <v>2022</v>
      </c>
      <c r="C51" t="s">
        <v>506</v>
      </c>
      <c r="D51" t="s">
        <v>3</v>
      </c>
      <c r="E51">
        <v>0</v>
      </c>
      <c r="F51" s="12" t="s">
        <v>535</v>
      </c>
    </row>
    <row r="52" spans="1:6" x14ac:dyDescent="0.25">
      <c r="A52" t="s">
        <v>306</v>
      </c>
      <c r="B52">
        <v>2022</v>
      </c>
      <c r="C52" s="85" t="s">
        <v>75</v>
      </c>
      <c r="D52" s="85" t="s">
        <v>248</v>
      </c>
      <c r="E52" s="85" t="s">
        <v>248</v>
      </c>
    </row>
    <row r="53" spans="1:6" x14ac:dyDescent="0.25">
      <c r="A53" t="s">
        <v>308</v>
      </c>
      <c r="B53">
        <v>2022</v>
      </c>
      <c r="C53" t="s">
        <v>537</v>
      </c>
      <c r="D53" t="s">
        <v>10</v>
      </c>
      <c r="E53">
        <v>1</v>
      </c>
      <c r="F53" s="12" t="s">
        <v>536</v>
      </c>
    </row>
    <row r="54" spans="1:6" x14ac:dyDescent="0.25">
      <c r="A54" t="s">
        <v>523</v>
      </c>
      <c r="B54">
        <v>2022</v>
      </c>
      <c r="C54" t="s">
        <v>538</v>
      </c>
      <c r="D54" t="s">
        <v>3</v>
      </c>
      <c r="E54">
        <v>0</v>
      </c>
      <c r="F54" s="12" t="s">
        <v>540</v>
      </c>
    </row>
    <row r="55" spans="1:6" x14ac:dyDescent="0.25">
      <c r="A55" t="s">
        <v>528</v>
      </c>
      <c r="B55">
        <v>2022</v>
      </c>
      <c r="C55" t="s">
        <v>544</v>
      </c>
      <c r="D55" t="s">
        <v>3</v>
      </c>
      <c r="E55">
        <v>0</v>
      </c>
      <c r="F55" s="12" t="s">
        <v>543</v>
      </c>
    </row>
    <row r="56" spans="1:6" x14ac:dyDescent="0.25">
      <c r="A56" s="17" t="s">
        <v>267</v>
      </c>
      <c r="E56">
        <v>12</v>
      </c>
      <c r="F56" s="12"/>
    </row>
    <row r="57" spans="1:6" x14ac:dyDescent="0.25">
      <c r="A57" s="17" t="s">
        <v>268</v>
      </c>
      <c r="E57">
        <v>4</v>
      </c>
      <c r="F57" s="12"/>
    </row>
    <row r="58" spans="1:6" x14ac:dyDescent="0.25">
      <c r="A58" s="17" t="s">
        <v>666</v>
      </c>
      <c r="E58" s="23">
        <f>400/12</f>
        <v>33.333333333333336</v>
      </c>
    </row>
    <row r="60" spans="1:6" x14ac:dyDescent="0.25">
      <c r="A60" t="s">
        <v>282</v>
      </c>
      <c r="B60">
        <v>2021</v>
      </c>
      <c r="C60" t="s">
        <v>501</v>
      </c>
      <c r="D60" t="s">
        <v>3</v>
      </c>
      <c r="E60">
        <v>0</v>
      </c>
      <c r="F60" s="12" t="s">
        <v>502</v>
      </c>
    </row>
    <row r="61" spans="1:6" x14ac:dyDescent="0.25">
      <c r="A61" t="s">
        <v>286</v>
      </c>
      <c r="B61">
        <v>2021</v>
      </c>
      <c r="C61" t="s">
        <v>506</v>
      </c>
      <c r="D61" t="s">
        <v>3</v>
      </c>
      <c r="E61">
        <v>0</v>
      </c>
      <c r="F61" s="12" t="s">
        <v>505</v>
      </c>
    </row>
    <row r="62" spans="1:6" x14ac:dyDescent="0.25">
      <c r="A62" t="s">
        <v>288</v>
      </c>
      <c r="B62">
        <v>2021</v>
      </c>
      <c r="C62" t="s">
        <v>509</v>
      </c>
      <c r="D62" t="s">
        <v>3</v>
      </c>
      <c r="E62">
        <v>0</v>
      </c>
      <c r="F62" s="12" t="s">
        <v>510</v>
      </c>
    </row>
    <row r="63" spans="1:6" x14ac:dyDescent="0.25">
      <c r="A63" t="s">
        <v>290</v>
      </c>
      <c r="B63">
        <v>2021</v>
      </c>
      <c r="C63" t="s">
        <v>547</v>
      </c>
      <c r="D63" t="s">
        <v>10</v>
      </c>
      <c r="E63">
        <v>1</v>
      </c>
      <c r="F63" s="12" t="s">
        <v>546</v>
      </c>
    </row>
    <row r="64" spans="1:6" x14ac:dyDescent="0.25">
      <c r="A64" t="s">
        <v>292</v>
      </c>
      <c r="B64">
        <v>2021</v>
      </c>
      <c r="C64" t="s">
        <v>551</v>
      </c>
      <c r="D64" t="s">
        <v>3</v>
      </c>
      <c r="E64">
        <v>0</v>
      </c>
      <c r="F64" s="12" t="s">
        <v>550</v>
      </c>
    </row>
    <row r="65" spans="1:6" x14ac:dyDescent="0.25">
      <c r="A65" t="s">
        <v>294</v>
      </c>
      <c r="B65">
        <v>2021</v>
      </c>
      <c r="C65" s="85" t="s">
        <v>75</v>
      </c>
      <c r="D65" s="85" t="s">
        <v>248</v>
      </c>
      <c r="E65" s="85" t="s">
        <v>248</v>
      </c>
      <c r="F65" s="12"/>
    </row>
    <row r="66" spans="1:6" x14ac:dyDescent="0.25">
      <c r="A66" t="s">
        <v>296</v>
      </c>
      <c r="B66">
        <v>2021</v>
      </c>
      <c r="C66" t="s">
        <v>534</v>
      </c>
      <c r="D66" t="s">
        <v>3</v>
      </c>
      <c r="E66">
        <v>0</v>
      </c>
      <c r="F66" s="12" t="s">
        <v>555</v>
      </c>
    </row>
    <row r="67" spans="1:6" x14ac:dyDescent="0.25">
      <c r="A67" t="s">
        <v>298</v>
      </c>
      <c r="B67">
        <v>2021</v>
      </c>
      <c r="C67" t="s">
        <v>557</v>
      </c>
      <c r="D67" t="s">
        <v>3</v>
      </c>
      <c r="E67">
        <v>0</v>
      </c>
      <c r="F67" s="12" t="s">
        <v>556</v>
      </c>
    </row>
    <row r="68" spans="1:6" x14ac:dyDescent="0.25">
      <c r="A68" t="s">
        <v>300</v>
      </c>
      <c r="B68">
        <v>2021</v>
      </c>
      <c r="C68" t="s">
        <v>558</v>
      </c>
      <c r="D68" t="s">
        <v>3</v>
      </c>
      <c r="E68">
        <v>0</v>
      </c>
      <c r="F68" s="12" t="s">
        <v>559</v>
      </c>
    </row>
    <row r="69" spans="1:6" x14ac:dyDescent="0.25">
      <c r="A69" t="s">
        <v>302</v>
      </c>
      <c r="B69">
        <v>2021</v>
      </c>
      <c r="C69" t="s">
        <v>563</v>
      </c>
      <c r="D69" t="s">
        <v>3</v>
      </c>
      <c r="E69">
        <v>0</v>
      </c>
      <c r="F69" s="12" t="s">
        <v>562</v>
      </c>
    </row>
    <row r="70" spans="1:6" x14ac:dyDescent="0.25">
      <c r="A70" t="s">
        <v>304</v>
      </c>
      <c r="B70">
        <v>2021</v>
      </c>
      <c r="C70" s="85" t="s">
        <v>75</v>
      </c>
      <c r="D70" s="85" t="s">
        <v>248</v>
      </c>
      <c r="E70" s="85" t="s">
        <v>248</v>
      </c>
    </row>
    <row r="71" spans="1:6" x14ac:dyDescent="0.25">
      <c r="A71" t="s">
        <v>306</v>
      </c>
      <c r="B71">
        <v>2021</v>
      </c>
      <c r="C71" s="85" t="s">
        <v>75</v>
      </c>
      <c r="D71" s="85" t="s">
        <v>248</v>
      </c>
      <c r="E71" s="85" t="s">
        <v>248</v>
      </c>
    </row>
    <row r="72" spans="1:6" x14ac:dyDescent="0.25">
      <c r="A72" t="s">
        <v>308</v>
      </c>
      <c r="B72">
        <v>2021</v>
      </c>
      <c r="C72" t="s">
        <v>537</v>
      </c>
      <c r="D72" t="s">
        <v>10</v>
      </c>
      <c r="E72">
        <v>1</v>
      </c>
      <c r="F72" s="12" t="s">
        <v>566</v>
      </c>
    </row>
    <row r="73" spans="1:6" x14ac:dyDescent="0.25">
      <c r="A73" t="s">
        <v>523</v>
      </c>
      <c r="B73">
        <v>2021</v>
      </c>
      <c r="C73" t="s">
        <v>538</v>
      </c>
      <c r="D73" t="s">
        <v>3</v>
      </c>
      <c r="E73">
        <v>0</v>
      </c>
      <c r="F73" s="12" t="s">
        <v>540</v>
      </c>
    </row>
    <row r="74" spans="1:6" x14ac:dyDescent="0.25">
      <c r="A74" t="s">
        <v>528</v>
      </c>
      <c r="B74">
        <v>2021</v>
      </c>
      <c r="C74" t="s">
        <v>544</v>
      </c>
      <c r="D74" t="s">
        <v>3</v>
      </c>
      <c r="E74">
        <v>0</v>
      </c>
      <c r="F74" s="12" t="s">
        <v>543</v>
      </c>
    </row>
    <row r="75" spans="1:6" x14ac:dyDescent="0.25">
      <c r="A75" s="17" t="s">
        <v>267</v>
      </c>
      <c r="E75">
        <v>12</v>
      </c>
    </row>
    <row r="76" spans="1:6" x14ac:dyDescent="0.25">
      <c r="A76" s="17" t="s">
        <v>268</v>
      </c>
      <c r="E76">
        <v>2</v>
      </c>
    </row>
    <row r="77" spans="1:6" x14ac:dyDescent="0.25">
      <c r="A77" s="17" t="s">
        <v>660</v>
      </c>
      <c r="E77" s="23">
        <f>200/12</f>
        <v>16.666666666666668</v>
      </c>
    </row>
    <row r="78" spans="1:6" x14ac:dyDescent="0.25">
      <c r="A78" s="17"/>
    </row>
    <row r="79" spans="1:6" x14ac:dyDescent="0.25">
      <c r="A79" t="s">
        <v>282</v>
      </c>
      <c r="B79">
        <v>2020</v>
      </c>
      <c r="C79" t="s">
        <v>307</v>
      </c>
      <c r="D79" t="s">
        <v>3</v>
      </c>
      <c r="E79">
        <v>0</v>
      </c>
      <c r="F79" s="12" t="s">
        <v>503</v>
      </c>
    </row>
    <row r="80" spans="1:6" x14ac:dyDescent="0.25">
      <c r="A80" t="s">
        <v>286</v>
      </c>
      <c r="B80">
        <v>2020</v>
      </c>
      <c r="C80" s="85" t="s">
        <v>75</v>
      </c>
      <c r="D80" s="85" t="s">
        <v>248</v>
      </c>
      <c r="E80" s="85" t="s">
        <v>248</v>
      </c>
    </row>
    <row r="81" spans="1:6" x14ac:dyDescent="0.25">
      <c r="A81" t="s">
        <v>288</v>
      </c>
      <c r="B81">
        <v>2020</v>
      </c>
      <c r="C81" t="s">
        <v>511</v>
      </c>
      <c r="D81" t="s">
        <v>3</v>
      </c>
      <c r="E81">
        <v>0</v>
      </c>
      <c r="F81" s="86" t="s">
        <v>512</v>
      </c>
    </row>
    <row r="82" spans="1:6" x14ac:dyDescent="0.25">
      <c r="A82" t="s">
        <v>290</v>
      </c>
      <c r="B82">
        <v>2020</v>
      </c>
      <c r="C82" t="s">
        <v>549</v>
      </c>
      <c r="D82" t="s">
        <v>3</v>
      </c>
      <c r="E82">
        <v>0</v>
      </c>
      <c r="F82" s="12" t="s">
        <v>548</v>
      </c>
    </row>
    <row r="83" spans="1:6" x14ac:dyDescent="0.25">
      <c r="A83" t="s">
        <v>292</v>
      </c>
      <c r="B83">
        <v>2020</v>
      </c>
      <c r="C83" t="s">
        <v>551</v>
      </c>
      <c r="D83" t="s">
        <v>3</v>
      </c>
      <c r="E83">
        <v>0</v>
      </c>
      <c r="F83" s="12" t="s">
        <v>552</v>
      </c>
    </row>
    <row r="84" spans="1:6" x14ac:dyDescent="0.25">
      <c r="A84" t="s">
        <v>294</v>
      </c>
      <c r="B84">
        <v>2020</v>
      </c>
      <c r="C84" t="s">
        <v>554</v>
      </c>
      <c r="D84" t="s">
        <v>10</v>
      </c>
      <c r="E84">
        <v>1</v>
      </c>
      <c r="F84" s="12" t="s">
        <v>553</v>
      </c>
    </row>
    <row r="85" spans="1:6" x14ac:dyDescent="0.25">
      <c r="A85" t="s">
        <v>296</v>
      </c>
      <c r="B85">
        <v>2020</v>
      </c>
      <c r="C85" t="s">
        <v>534</v>
      </c>
      <c r="D85" t="s">
        <v>3</v>
      </c>
      <c r="E85">
        <v>0</v>
      </c>
      <c r="F85" s="12" t="s">
        <v>533</v>
      </c>
    </row>
    <row r="86" spans="1:6" x14ac:dyDescent="0.25">
      <c r="A86" t="s">
        <v>298</v>
      </c>
      <c r="B86">
        <v>2020</v>
      </c>
      <c r="C86" t="s">
        <v>557</v>
      </c>
      <c r="D86" t="s">
        <v>3</v>
      </c>
      <c r="E86">
        <v>0</v>
      </c>
      <c r="F86" s="12" t="s">
        <v>409</v>
      </c>
    </row>
    <row r="87" spans="1:6" x14ac:dyDescent="0.25">
      <c r="A87" t="s">
        <v>300</v>
      </c>
      <c r="B87">
        <v>2020</v>
      </c>
      <c r="C87" t="s">
        <v>561</v>
      </c>
      <c r="D87" t="s">
        <v>3</v>
      </c>
      <c r="E87">
        <v>0</v>
      </c>
      <c r="F87" s="12" t="s">
        <v>560</v>
      </c>
    </row>
    <row r="88" spans="1:6" x14ac:dyDescent="0.25">
      <c r="A88" t="s">
        <v>302</v>
      </c>
      <c r="B88">
        <v>2020</v>
      </c>
      <c r="C88" t="s">
        <v>565</v>
      </c>
      <c r="D88" t="s">
        <v>3</v>
      </c>
      <c r="E88">
        <v>0</v>
      </c>
      <c r="F88" s="12" t="s">
        <v>564</v>
      </c>
    </row>
    <row r="89" spans="1:6" x14ac:dyDescent="0.25">
      <c r="A89" t="s">
        <v>304</v>
      </c>
      <c r="B89">
        <v>2020</v>
      </c>
      <c r="C89" s="85" t="s">
        <v>75</v>
      </c>
      <c r="D89" s="85" t="s">
        <v>248</v>
      </c>
      <c r="E89" s="85" t="s">
        <v>248</v>
      </c>
    </row>
    <row r="90" spans="1:6" x14ac:dyDescent="0.25">
      <c r="A90" t="s">
        <v>306</v>
      </c>
      <c r="B90">
        <v>2020</v>
      </c>
      <c r="C90" s="85" t="s">
        <v>75</v>
      </c>
      <c r="D90" s="85" t="s">
        <v>248</v>
      </c>
      <c r="E90" s="85" t="s">
        <v>248</v>
      </c>
    </row>
    <row r="91" spans="1:6" x14ac:dyDescent="0.25">
      <c r="A91" t="s">
        <v>308</v>
      </c>
      <c r="B91">
        <v>2020</v>
      </c>
      <c r="C91" t="s">
        <v>537</v>
      </c>
      <c r="D91" t="s">
        <v>10</v>
      </c>
      <c r="E91">
        <v>1</v>
      </c>
      <c r="F91" s="12" t="s">
        <v>567</v>
      </c>
    </row>
    <row r="92" spans="1:6" x14ac:dyDescent="0.25">
      <c r="A92" t="s">
        <v>523</v>
      </c>
      <c r="B92">
        <v>2020</v>
      </c>
      <c r="C92" t="s">
        <v>539</v>
      </c>
      <c r="D92" t="s">
        <v>3</v>
      </c>
      <c r="E92">
        <v>0</v>
      </c>
      <c r="F92" s="12" t="s">
        <v>540</v>
      </c>
    </row>
    <row r="93" spans="1:6" x14ac:dyDescent="0.25">
      <c r="A93" t="s">
        <v>528</v>
      </c>
      <c r="B93">
        <v>2020</v>
      </c>
      <c r="C93" t="s">
        <v>544</v>
      </c>
      <c r="D93" t="s">
        <v>3</v>
      </c>
      <c r="E93">
        <v>0</v>
      </c>
      <c r="F93" s="12" t="s">
        <v>545</v>
      </c>
    </row>
    <row r="94" spans="1:6" x14ac:dyDescent="0.25">
      <c r="A94" s="17" t="s">
        <v>267</v>
      </c>
      <c r="E94">
        <v>12</v>
      </c>
    </row>
    <row r="95" spans="1:6" x14ac:dyDescent="0.25">
      <c r="A95" s="17" t="s">
        <v>268</v>
      </c>
      <c r="E95">
        <v>2</v>
      </c>
    </row>
    <row r="96" spans="1:6" x14ac:dyDescent="0.25">
      <c r="A96" s="17" t="s">
        <v>269</v>
      </c>
      <c r="E96" s="23">
        <f>200/12</f>
        <v>16.666666666666668</v>
      </c>
    </row>
  </sheetData>
  <hyperlinks>
    <hyperlink ref="F2" r:id="rId1" xr:uid="{B51E31BE-DC16-1644-AECA-B45F785CE4A1}"/>
    <hyperlink ref="F22" r:id="rId2" xr:uid="{592D15B2-C9BD-E640-BE96-0459161439A8}"/>
    <hyperlink ref="F41" r:id="rId3" xr:uid="{EE85D63E-5DBD-1841-A842-FEAFDBA4C7AA}"/>
    <hyperlink ref="F79" r:id="rId4" xr:uid="{856900CD-D549-BD48-9FF8-F12E87B14A68}"/>
    <hyperlink ref="F23" r:id="rId5" xr:uid="{D8D82825-0558-9640-A421-002C2FF242F8}"/>
    <hyperlink ref="F42" r:id="rId6" xr:uid="{590F0F2D-C71E-AA40-9328-36624557FFAD}"/>
    <hyperlink ref="F61" r:id="rId7" xr:uid="{21A02D3D-5D8E-B04C-A33A-77C218FEECFE}"/>
    <hyperlink ref="F24" r:id="rId8" xr:uid="{CADA0CE2-4D9A-114E-928A-CB6A32392B71}"/>
    <hyperlink ref="F43" r:id="rId9" xr:uid="{171F5664-6B80-C749-9660-196C2228E83B}"/>
    <hyperlink ref="F62" r:id="rId10" xr:uid="{CB07EE4D-E782-894E-A787-DB9A84740284}"/>
    <hyperlink ref="F81" r:id="rId11" xr:uid="{43BB2197-ABF7-4541-B5FF-CCFCAA14F3A6}"/>
    <hyperlink ref="F44" r:id="rId12" display="http://transparencia.rree.gob.pe/index.php/informacion-de-personal-5/61-personal-en-actividad/6-1-8-funcionarios-y-servidores-del-sector-publico-en-actividad-comprendidos-en-el-ambito-de-la-ley-n-31564/22291-lista-de-sujetos-del-sector-publico-del-mre-bajo-ley-31564-01setiembre2023-pte/file" xr:uid="{A04D6E2A-BC59-7041-9A41-48D8BAB36C87}"/>
    <hyperlink ref="F25" r:id="rId13" xr:uid="{BA379F45-C17B-C04F-85E2-6992B5EFAF08}"/>
    <hyperlink ref="F26" r:id="rId14" xr:uid="{191ED88B-AEE0-734B-8DC8-7985B4EA8CE4}"/>
    <hyperlink ref="F45" r:id="rId15" xr:uid="{06C83A43-A834-464B-B075-E1DF9FF1325E}"/>
    <hyperlink ref="F27" r:id="rId16" xr:uid="{C811FE38-9860-F440-A521-FDAFA1153AE4}"/>
    <hyperlink ref="F28" r:id="rId17" xr:uid="{38A35EE4-F507-2E44-9635-2E55ED29D1CF}"/>
    <hyperlink ref="F30" r:id="rId18" xr:uid="{706E2C7B-BD6D-D540-9764-CC8258C3A4EC}"/>
    <hyperlink ref="F49" r:id="rId19" xr:uid="{13FAED8F-D59E-774E-8F53-07AB9FB0C211}"/>
    <hyperlink ref="F31" r:id="rId20" xr:uid="{43FB0FE4-4DBA-1740-A6CE-D822C3EE74B4}"/>
    <hyperlink ref="F32" r:id="rId21" xr:uid="{80910AC8-FBB8-164C-B5A5-C26A130FA9D2}"/>
    <hyperlink ref="F33" r:id="rId22" xr:uid="{FE04BDE4-8C6D-4C4E-8424-FE066EEFB5C8}"/>
    <hyperlink ref="F34" r:id="rId23" xr:uid="{C5B135FF-CCA8-8345-9907-3C6D6CB9F54C}"/>
    <hyperlink ref="F29" r:id="rId24" xr:uid="{43DE4F05-FE9F-A74E-BE6C-F3DFF9CBAE8C}"/>
    <hyperlink ref="F50" r:id="rId25" xr:uid="{8D417163-9EE2-F34D-8946-63B9F74282C2}"/>
    <hyperlink ref="F35" r:id="rId26" display="http://transparencia.rree.gob.pe/index.php/informacion-de-personal-5/61-personal-en-actividad/6-1-8-funcionarios-y-servidores-del-sector-publico-en-actividad-comprendidos-en-el-ambito-de-la-ley-n-31564/22291-lista-de-sujetos-del-sector-publico-del-mre-bajo-ley-31564-01setiembre2023-pte/file" xr:uid="{A0BB48ED-4313-2141-BF4A-8BA55619E286}"/>
    <hyperlink ref="F15" r:id="rId27" xr:uid="{0A7BD5B2-4DF3-4442-939C-78905AF4D33D}"/>
    <hyperlink ref="F16" r:id="rId28" xr:uid="{C59F8D10-145F-C843-B8CC-CC6C8483F2E2}"/>
    <hyperlink ref="F47" r:id="rId29" xr:uid="{A05DD06D-E667-B845-AF0D-8B3FFC859ADD}"/>
    <hyperlink ref="F51" r:id="rId30" xr:uid="{E66C8D68-E8F3-A645-B9F1-E75B86043A43}"/>
    <hyperlink ref="F53" r:id="rId31" xr:uid="{9A87566F-7484-714D-B8B4-4BA42E2D2305}"/>
    <hyperlink ref="F92" r:id="rId32" xr:uid="{C829CEAA-C571-4F48-BF41-75EFCDF7808A}"/>
    <hyperlink ref="F73" r:id="rId33" xr:uid="{9D24A9EF-4462-C141-AC12-CB3B687989E4}"/>
    <hyperlink ref="F54" r:id="rId34" xr:uid="{B96FA1FC-FC2F-074D-98A7-2A2359D27CF4}"/>
    <hyperlink ref="F36" r:id="rId35" xr:uid="{3986726C-1581-0D4C-BE6F-C3A2A4E99554}"/>
    <hyperlink ref="F55" r:id="rId36" xr:uid="{B2575CBC-4585-6547-B648-B25688165412}"/>
    <hyperlink ref="F74" r:id="rId37" xr:uid="{3782E69A-27F2-524D-98F5-5194ED35C215}"/>
    <hyperlink ref="F93" r:id="rId38" xr:uid="{8D4A7587-C0B1-A04F-B136-75E38F4EA72F}"/>
    <hyperlink ref="F63" r:id="rId39" xr:uid="{5CB8C52A-EFE9-8042-B3D0-8C636CEE1BC6}"/>
    <hyperlink ref="F82" r:id="rId40" xr:uid="{24C648A5-F10A-144E-9B6F-7D28E3F78DF3}"/>
    <hyperlink ref="F64" r:id="rId41" xr:uid="{824E1036-C141-F24C-AA4D-B171011B1BCE}"/>
    <hyperlink ref="F83" r:id="rId42" xr:uid="{5C0FBC1C-6C81-BD4D-98F3-E322A3672677}"/>
    <hyperlink ref="F84" r:id="rId43" xr:uid="{6F9062C0-7BB4-A14B-AF08-930D6D4F28BB}"/>
    <hyperlink ref="F85" r:id="rId44" xr:uid="{2EE35A20-D487-A64A-B8B0-5A1AAB02CEA1}"/>
    <hyperlink ref="F66" r:id="rId45" xr:uid="{DC2E4EC8-A5EB-8541-813A-5DE4D36218E4}"/>
    <hyperlink ref="F67" r:id="rId46" xr:uid="{DAE224F5-0407-7C40-8877-1408F0418599}"/>
    <hyperlink ref="F86" r:id="rId47" xr:uid="{2E47924C-0178-3F48-A505-41210DBA5963}"/>
    <hyperlink ref="F68" r:id="rId48" xr:uid="{B1B5D8CF-EE5A-2547-9417-F0204C810860}"/>
    <hyperlink ref="F87" r:id="rId49" xr:uid="{70FDA21F-A6B4-5B44-934D-34144589CED0}"/>
    <hyperlink ref="F69" r:id="rId50" xr:uid="{1A5687A7-D50B-BD49-99BF-91281630C516}"/>
    <hyperlink ref="F88" r:id="rId51" xr:uid="{89724A5A-A7D4-8246-84DF-69E3078E7EF3}"/>
    <hyperlink ref="F72" r:id="rId52" xr:uid="{B365CD21-98B7-2643-B0E9-FDDEFBAB9274}"/>
    <hyperlink ref="F91" r:id="rId53" xr:uid="{7EF3E8B3-9D2B-5949-9F4A-92CD58E97323}"/>
    <hyperlink ref="F60" r:id="rId54" xr:uid="{08FB2053-AEF5-8B40-9C00-CE25704C61E9}"/>
  </hyperlinks>
  <pageMargins left="0.7" right="0.7" top="0.75" bottom="0.75" header="0.3" footer="0.3"/>
  <legacyDrawing r:id="rId5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BC47D-DEE2-554A-A88F-9BD92E9389CC}">
  <dimension ref="A1:Q227"/>
  <sheetViews>
    <sheetView workbookViewId="0">
      <pane ySplit="1" topLeftCell="A2" activePane="bottomLeft" state="frozen"/>
      <selection pane="bottomLeft" activeCell="A2" sqref="A2:A13"/>
    </sheetView>
  </sheetViews>
  <sheetFormatPr baseColWidth="10" defaultRowHeight="15.75" x14ac:dyDescent="0.25"/>
  <cols>
    <col min="1" max="1" width="10.875" customWidth="1"/>
    <col min="2" max="2" width="34.375" customWidth="1"/>
    <col min="3" max="3" width="11" customWidth="1"/>
    <col min="5" max="5" width="14.875" customWidth="1"/>
    <col min="6" max="6" width="11.5" customWidth="1"/>
  </cols>
  <sheetData>
    <row r="1" spans="1:17" ht="16.5" thickBot="1" x14ac:dyDescent="0.3">
      <c r="A1" s="90"/>
      <c r="B1" s="110"/>
      <c r="C1" s="94">
        <v>2020</v>
      </c>
      <c r="D1" s="95" t="s">
        <v>81</v>
      </c>
      <c r="E1" s="96" t="s">
        <v>82</v>
      </c>
      <c r="F1" s="94">
        <v>2021</v>
      </c>
      <c r="G1" s="95" t="s">
        <v>81</v>
      </c>
      <c r="H1" s="96" t="s">
        <v>82</v>
      </c>
      <c r="I1" s="94">
        <v>2022</v>
      </c>
      <c r="J1" s="95" t="s">
        <v>81</v>
      </c>
      <c r="K1" s="96" t="s">
        <v>82</v>
      </c>
      <c r="L1" s="94">
        <v>2023</v>
      </c>
      <c r="M1" s="95" t="s">
        <v>81</v>
      </c>
      <c r="N1" s="96" t="s">
        <v>82</v>
      </c>
      <c r="O1" s="94">
        <v>2024</v>
      </c>
      <c r="P1" s="95" t="s">
        <v>81</v>
      </c>
      <c r="Q1" s="97" t="s">
        <v>82</v>
      </c>
    </row>
    <row r="2" spans="1:17" x14ac:dyDescent="0.25">
      <c r="A2" s="206" t="s">
        <v>772</v>
      </c>
      <c r="B2" s="133" t="s">
        <v>773</v>
      </c>
      <c r="C2" s="94"/>
      <c r="D2" s="95"/>
      <c r="E2" s="96"/>
      <c r="F2" s="94"/>
      <c r="G2" s="95"/>
      <c r="H2" s="96"/>
      <c r="I2" s="94"/>
      <c r="J2" s="95"/>
      <c r="K2" s="96"/>
      <c r="L2" s="94"/>
      <c r="M2" s="95"/>
      <c r="N2" s="96"/>
      <c r="O2" s="94"/>
      <c r="P2" s="95"/>
      <c r="Q2" s="97"/>
    </row>
    <row r="3" spans="1:17" ht="16.5" thickBot="1" x14ac:dyDescent="0.3">
      <c r="A3" s="206"/>
      <c r="B3" s="98" t="s">
        <v>768</v>
      </c>
      <c r="C3" s="99" t="s">
        <v>691</v>
      </c>
      <c r="D3" s="100">
        <v>0</v>
      </c>
      <c r="E3" s="122" t="s">
        <v>769</v>
      </c>
      <c r="F3" s="99" t="s">
        <v>691</v>
      </c>
      <c r="G3" s="101">
        <v>0</v>
      </c>
      <c r="H3" s="134" t="s">
        <v>769</v>
      </c>
      <c r="I3" s="99" t="s">
        <v>692</v>
      </c>
      <c r="J3" s="101">
        <v>0</v>
      </c>
      <c r="K3" s="134" t="s">
        <v>770</v>
      </c>
      <c r="L3" s="99" t="s">
        <v>692</v>
      </c>
      <c r="M3" s="101">
        <v>0</v>
      </c>
      <c r="N3" s="134" t="s">
        <v>770</v>
      </c>
      <c r="O3" s="102" t="s">
        <v>693</v>
      </c>
      <c r="P3" s="101">
        <v>1</v>
      </c>
      <c r="Q3" s="103" t="s">
        <v>771</v>
      </c>
    </row>
    <row r="4" spans="1:17" ht="16.5" thickBot="1" x14ac:dyDescent="0.3">
      <c r="A4" s="206"/>
      <c r="B4" s="135"/>
      <c r="C4" s="135"/>
      <c r="D4" s="135"/>
      <c r="E4" s="135"/>
      <c r="F4" s="135"/>
      <c r="G4" s="90"/>
      <c r="H4" s="90"/>
      <c r="I4" s="90"/>
      <c r="J4" s="90"/>
      <c r="K4" s="90"/>
      <c r="L4" s="90"/>
      <c r="M4" s="90"/>
      <c r="N4" s="90"/>
      <c r="O4" s="90"/>
      <c r="P4" s="90"/>
      <c r="Q4" s="90"/>
    </row>
    <row r="5" spans="1:17" x14ac:dyDescent="0.25">
      <c r="A5" s="206"/>
      <c r="B5" s="105" t="s">
        <v>796</v>
      </c>
      <c r="C5" s="106"/>
      <c r="D5" s="107"/>
      <c r="E5" s="108"/>
      <c r="F5" s="106"/>
      <c r="G5" s="107"/>
      <c r="H5" s="108"/>
      <c r="I5" s="106"/>
      <c r="J5" s="107"/>
      <c r="K5" s="108"/>
      <c r="L5" s="106"/>
      <c r="M5" s="107"/>
      <c r="N5" s="108"/>
      <c r="O5" s="106"/>
      <c r="P5" s="107"/>
      <c r="Q5" s="136"/>
    </row>
    <row r="6" spans="1:17" x14ac:dyDescent="0.25">
      <c r="A6" s="206"/>
      <c r="B6" s="109" t="s">
        <v>774</v>
      </c>
      <c r="C6" s="91" t="s">
        <v>775</v>
      </c>
      <c r="D6" s="90">
        <v>0</v>
      </c>
      <c r="E6" s="137" t="s">
        <v>776</v>
      </c>
      <c r="F6" s="91" t="s">
        <v>775</v>
      </c>
      <c r="G6" s="90">
        <v>0</v>
      </c>
      <c r="H6" s="137" t="s">
        <v>776</v>
      </c>
      <c r="I6" s="91" t="s">
        <v>775</v>
      </c>
      <c r="J6" s="90">
        <v>0</v>
      </c>
      <c r="K6" s="137" t="s">
        <v>776</v>
      </c>
      <c r="L6" s="91" t="s">
        <v>775</v>
      </c>
      <c r="M6" s="90">
        <v>0</v>
      </c>
      <c r="N6" s="120" t="s">
        <v>777</v>
      </c>
      <c r="O6" s="91" t="s">
        <v>694</v>
      </c>
      <c r="P6" s="90">
        <v>0</v>
      </c>
      <c r="Q6" s="138" t="s">
        <v>778</v>
      </c>
    </row>
    <row r="7" spans="1:17" ht="29.25" x14ac:dyDescent="0.25">
      <c r="A7" s="206"/>
      <c r="B7" s="109" t="s">
        <v>695</v>
      </c>
      <c r="C7" s="91" t="s">
        <v>779</v>
      </c>
      <c r="D7" s="90">
        <v>0</v>
      </c>
      <c r="E7" s="137" t="s">
        <v>780</v>
      </c>
      <c r="F7" s="91" t="s">
        <v>779</v>
      </c>
      <c r="G7" s="90">
        <v>0</v>
      </c>
      <c r="H7" s="137" t="s">
        <v>780</v>
      </c>
      <c r="I7" s="91" t="s">
        <v>781</v>
      </c>
      <c r="J7" s="90">
        <v>0</v>
      </c>
      <c r="K7" s="120" t="s">
        <v>780</v>
      </c>
      <c r="L7" s="91" t="s">
        <v>781</v>
      </c>
      <c r="M7" s="90">
        <v>0</v>
      </c>
      <c r="N7" s="120" t="s">
        <v>780</v>
      </c>
      <c r="O7" s="91" t="s">
        <v>696</v>
      </c>
      <c r="P7" s="90">
        <v>0</v>
      </c>
      <c r="Q7" s="138" t="s">
        <v>782</v>
      </c>
    </row>
    <row r="8" spans="1:17" ht="29.25" x14ac:dyDescent="0.25">
      <c r="A8" s="206"/>
      <c r="B8" s="109" t="s">
        <v>697</v>
      </c>
      <c r="C8" s="91" t="s">
        <v>783</v>
      </c>
      <c r="D8" s="90">
        <v>0</v>
      </c>
      <c r="E8" s="137" t="s">
        <v>784</v>
      </c>
      <c r="F8" s="91" t="s">
        <v>783</v>
      </c>
      <c r="G8" s="90">
        <v>0</v>
      </c>
      <c r="H8" s="137" t="s">
        <v>784</v>
      </c>
      <c r="I8" s="91" t="s">
        <v>785</v>
      </c>
      <c r="J8" s="90">
        <v>0</v>
      </c>
      <c r="K8" s="120" t="s">
        <v>786</v>
      </c>
      <c r="L8" s="91" t="s">
        <v>785</v>
      </c>
      <c r="M8" s="90">
        <v>0</v>
      </c>
      <c r="N8" s="120" t="s">
        <v>786</v>
      </c>
      <c r="O8" s="93" t="s">
        <v>698</v>
      </c>
      <c r="P8" s="110">
        <v>1</v>
      </c>
      <c r="Q8" s="138" t="s">
        <v>51</v>
      </c>
    </row>
    <row r="9" spans="1:17" ht="29.25" x14ac:dyDescent="0.25">
      <c r="A9" s="206"/>
      <c r="B9" s="109" t="s">
        <v>699</v>
      </c>
      <c r="C9" s="91" t="s">
        <v>787</v>
      </c>
      <c r="D9" s="90">
        <v>0</v>
      </c>
      <c r="E9" s="104" t="s">
        <v>788</v>
      </c>
      <c r="F9" s="91" t="s">
        <v>787</v>
      </c>
      <c r="G9" s="90">
        <v>0</v>
      </c>
      <c r="H9" s="104" t="s">
        <v>788</v>
      </c>
      <c r="I9" s="93" t="s">
        <v>789</v>
      </c>
      <c r="J9" s="110">
        <v>1</v>
      </c>
      <c r="K9" s="120" t="s">
        <v>790</v>
      </c>
      <c r="L9" s="93" t="s">
        <v>789</v>
      </c>
      <c r="M9" s="110">
        <v>1</v>
      </c>
      <c r="N9" s="120" t="s">
        <v>790</v>
      </c>
      <c r="O9" s="91" t="s">
        <v>791</v>
      </c>
      <c r="P9" s="90">
        <v>0</v>
      </c>
      <c r="Q9" s="138" t="s">
        <v>792</v>
      </c>
    </row>
    <row r="10" spans="1:17" ht="16.5" thickBot="1" x14ac:dyDescent="0.3">
      <c r="A10" s="206"/>
      <c r="B10" s="109" t="s">
        <v>700</v>
      </c>
      <c r="C10" s="91" t="s">
        <v>793</v>
      </c>
      <c r="D10" s="90">
        <v>0</v>
      </c>
      <c r="E10" s="137" t="s">
        <v>794</v>
      </c>
      <c r="F10" s="91" t="s">
        <v>793</v>
      </c>
      <c r="G10" s="90">
        <v>0</v>
      </c>
      <c r="H10" s="137" t="s">
        <v>794</v>
      </c>
      <c r="I10" s="91" t="s">
        <v>793</v>
      </c>
      <c r="J10" s="90">
        <v>0</v>
      </c>
      <c r="K10" s="120" t="s">
        <v>794</v>
      </c>
      <c r="L10" s="91" t="s">
        <v>793</v>
      </c>
      <c r="M10" s="90">
        <v>0</v>
      </c>
      <c r="N10" s="120" t="s">
        <v>794</v>
      </c>
      <c r="O10" s="91" t="s">
        <v>795</v>
      </c>
      <c r="P10" s="90">
        <v>0</v>
      </c>
      <c r="Q10" s="138" t="s">
        <v>67</v>
      </c>
    </row>
    <row r="11" spans="1:17" x14ac:dyDescent="0.25">
      <c r="A11" s="206"/>
      <c r="B11" s="139" t="s">
        <v>798</v>
      </c>
      <c r="C11" s="200">
        <v>6</v>
      </c>
      <c r="D11" s="200"/>
      <c r="E11" s="200"/>
      <c r="F11" s="200">
        <v>6</v>
      </c>
      <c r="G11" s="200"/>
      <c r="H11" s="200"/>
      <c r="I11" s="200">
        <v>6</v>
      </c>
      <c r="J11" s="200"/>
      <c r="K11" s="200"/>
      <c r="L11" s="200">
        <v>6</v>
      </c>
      <c r="M11" s="200"/>
      <c r="N11" s="200"/>
      <c r="O11" s="200">
        <v>6</v>
      </c>
      <c r="P11" s="200"/>
      <c r="Q11" s="201"/>
    </row>
    <row r="12" spans="1:17" x14ac:dyDescent="0.25">
      <c r="A12" s="206"/>
      <c r="B12" s="140" t="s">
        <v>799</v>
      </c>
      <c r="C12" s="207">
        <v>0</v>
      </c>
      <c r="D12" s="207"/>
      <c r="E12" s="207"/>
      <c r="F12" s="202">
        <v>0</v>
      </c>
      <c r="G12" s="202"/>
      <c r="H12" s="202"/>
      <c r="I12" s="202">
        <v>1</v>
      </c>
      <c r="J12" s="202"/>
      <c r="K12" s="202"/>
      <c r="L12" s="202">
        <v>1</v>
      </c>
      <c r="M12" s="202"/>
      <c r="N12" s="202"/>
      <c r="O12" s="202">
        <v>2</v>
      </c>
      <c r="P12" s="202"/>
      <c r="Q12" s="203"/>
    </row>
    <row r="13" spans="1:17" ht="16.5" thickBot="1" x14ac:dyDescent="0.3">
      <c r="A13" s="206"/>
      <c r="B13" s="113" t="s">
        <v>797</v>
      </c>
      <c r="C13" s="204">
        <v>0</v>
      </c>
      <c r="D13" s="204"/>
      <c r="E13" s="204"/>
      <c r="F13" s="204">
        <v>0</v>
      </c>
      <c r="G13" s="204"/>
      <c r="H13" s="204"/>
      <c r="I13" s="204">
        <f>100/6</f>
        <v>16.666666666666668</v>
      </c>
      <c r="J13" s="204"/>
      <c r="K13" s="204"/>
      <c r="L13" s="204">
        <f>100/6</f>
        <v>16.666666666666668</v>
      </c>
      <c r="M13" s="204"/>
      <c r="N13" s="204"/>
      <c r="O13" s="204">
        <f>200/6</f>
        <v>33.333333333333336</v>
      </c>
      <c r="P13" s="204"/>
      <c r="Q13" s="205"/>
    </row>
    <row r="14" spans="1:17" ht="16.5" thickBot="1" x14ac:dyDescent="0.3">
      <c r="A14" s="135"/>
      <c r="B14" s="112"/>
      <c r="C14" s="141"/>
      <c r="D14" s="141"/>
      <c r="E14" s="141"/>
      <c r="F14" s="141"/>
      <c r="G14" s="141"/>
      <c r="H14" s="141"/>
      <c r="I14" s="141"/>
      <c r="J14" s="141"/>
      <c r="K14" s="141"/>
      <c r="L14" s="141"/>
      <c r="M14" s="141"/>
      <c r="N14" s="141"/>
      <c r="O14" s="141"/>
      <c r="P14" s="141"/>
      <c r="Q14" s="141"/>
    </row>
    <row r="15" spans="1:17" x14ac:dyDescent="0.25">
      <c r="A15" s="199" t="s">
        <v>807</v>
      </c>
      <c r="B15" s="143" t="s">
        <v>773</v>
      </c>
      <c r="C15" s="144"/>
      <c r="D15" s="144"/>
      <c r="E15" s="144"/>
      <c r="F15" s="144"/>
      <c r="G15" s="145"/>
      <c r="H15" s="145"/>
      <c r="I15" s="145"/>
      <c r="J15" s="145"/>
      <c r="K15" s="145"/>
      <c r="L15" s="145"/>
      <c r="M15" s="145"/>
      <c r="N15" s="145"/>
      <c r="O15" s="145"/>
      <c r="P15" s="145"/>
      <c r="Q15" s="146"/>
    </row>
    <row r="16" spans="1:17" ht="16.5" thickBot="1" x14ac:dyDescent="0.3">
      <c r="A16" s="199"/>
      <c r="B16" s="119" t="s">
        <v>751</v>
      </c>
      <c r="C16" s="99" t="s">
        <v>701</v>
      </c>
      <c r="D16" s="100">
        <v>0</v>
      </c>
      <c r="E16" s="122" t="s">
        <v>800</v>
      </c>
      <c r="F16" s="99" t="s">
        <v>702</v>
      </c>
      <c r="G16" s="100">
        <v>0</v>
      </c>
      <c r="H16" s="134" t="s">
        <v>801</v>
      </c>
      <c r="I16" s="99" t="s">
        <v>702</v>
      </c>
      <c r="J16" s="100">
        <v>0</v>
      </c>
      <c r="K16" s="134" t="s">
        <v>801</v>
      </c>
      <c r="L16" s="99" t="s">
        <v>703</v>
      </c>
      <c r="M16" s="100">
        <v>0</v>
      </c>
      <c r="N16" s="134" t="s">
        <v>802</v>
      </c>
      <c r="O16" s="99" t="s">
        <v>703</v>
      </c>
      <c r="P16" s="100">
        <v>0</v>
      </c>
      <c r="Q16" s="147" t="s">
        <v>802</v>
      </c>
    </row>
    <row r="17" spans="1:17" ht="16.5" thickBot="1" x14ac:dyDescent="0.3">
      <c r="A17" s="199"/>
      <c r="B17" s="148"/>
      <c r="C17" s="148"/>
      <c r="D17" s="148"/>
      <c r="E17" s="148"/>
      <c r="F17" s="148"/>
      <c r="G17" s="90"/>
      <c r="H17" s="90"/>
      <c r="I17" s="90"/>
      <c r="J17" s="90"/>
      <c r="K17" s="90"/>
      <c r="L17" s="90"/>
      <c r="M17" s="90"/>
      <c r="N17" s="90"/>
      <c r="O17" s="90"/>
      <c r="P17" s="90"/>
      <c r="Q17" s="90"/>
    </row>
    <row r="18" spans="1:17" x14ac:dyDescent="0.25">
      <c r="A18" s="199"/>
      <c r="B18" s="149" t="s">
        <v>796</v>
      </c>
      <c r="C18" s="106"/>
      <c r="D18" s="107"/>
      <c r="E18" s="108"/>
      <c r="F18" s="106"/>
      <c r="G18" s="107"/>
      <c r="H18" s="108"/>
      <c r="I18" s="106"/>
      <c r="J18" s="107"/>
      <c r="K18" s="108"/>
      <c r="L18" s="106"/>
      <c r="M18" s="107"/>
      <c r="N18" s="108"/>
      <c r="O18" s="106"/>
      <c r="P18" s="107"/>
      <c r="Q18" s="121"/>
    </row>
    <row r="19" spans="1:17" ht="16.5" thickBot="1" x14ac:dyDescent="0.3">
      <c r="A19" s="199"/>
      <c r="B19" s="98" t="s">
        <v>282</v>
      </c>
      <c r="C19" s="99" t="s">
        <v>704</v>
      </c>
      <c r="D19" s="100">
        <v>0</v>
      </c>
      <c r="E19" s="122" t="s">
        <v>803</v>
      </c>
      <c r="F19" s="99" t="s">
        <v>705</v>
      </c>
      <c r="G19" s="100">
        <v>0</v>
      </c>
      <c r="H19" s="122" t="s">
        <v>804</v>
      </c>
      <c r="I19" s="99" t="s">
        <v>705</v>
      </c>
      <c r="J19" s="100">
        <v>0</v>
      </c>
      <c r="K19" s="122" t="s">
        <v>804</v>
      </c>
      <c r="L19" s="102" t="s">
        <v>706</v>
      </c>
      <c r="M19" s="123">
        <v>1</v>
      </c>
      <c r="N19" s="122" t="s">
        <v>805</v>
      </c>
      <c r="O19" s="102" t="s">
        <v>706</v>
      </c>
      <c r="P19" s="123">
        <v>1</v>
      </c>
      <c r="Q19" s="124" t="s">
        <v>806</v>
      </c>
    </row>
    <row r="20" spans="1:17" x14ac:dyDescent="0.25">
      <c r="A20" s="199"/>
      <c r="B20" s="139" t="s">
        <v>798</v>
      </c>
      <c r="C20" s="200">
        <v>2</v>
      </c>
      <c r="D20" s="200"/>
      <c r="E20" s="200"/>
      <c r="F20" s="200">
        <v>2</v>
      </c>
      <c r="G20" s="200"/>
      <c r="H20" s="200"/>
      <c r="I20" s="200">
        <v>2</v>
      </c>
      <c r="J20" s="200"/>
      <c r="K20" s="200"/>
      <c r="L20" s="200">
        <v>2</v>
      </c>
      <c r="M20" s="200"/>
      <c r="N20" s="200"/>
      <c r="O20" s="200">
        <v>2</v>
      </c>
      <c r="P20" s="200"/>
      <c r="Q20" s="201"/>
    </row>
    <row r="21" spans="1:17" x14ac:dyDescent="0.25">
      <c r="A21" s="199"/>
      <c r="B21" s="140" t="s">
        <v>799</v>
      </c>
      <c r="C21" s="207">
        <v>0</v>
      </c>
      <c r="D21" s="207"/>
      <c r="E21" s="207"/>
      <c r="F21" s="202">
        <v>0</v>
      </c>
      <c r="G21" s="202"/>
      <c r="H21" s="202"/>
      <c r="I21" s="202">
        <v>0</v>
      </c>
      <c r="J21" s="202"/>
      <c r="K21" s="202"/>
      <c r="L21" s="202">
        <v>1</v>
      </c>
      <c r="M21" s="202"/>
      <c r="N21" s="202"/>
      <c r="O21" s="202">
        <v>2</v>
      </c>
      <c r="P21" s="202"/>
      <c r="Q21" s="203"/>
    </row>
    <row r="22" spans="1:17" ht="16.5" thickBot="1" x14ac:dyDescent="0.3">
      <c r="A22" s="199"/>
      <c r="B22" s="113" t="s">
        <v>797</v>
      </c>
      <c r="C22" s="204">
        <v>0</v>
      </c>
      <c r="D22" s="204"/>
      <c r="E22" s="204"/>
      <c r="F22" s="204">
        <v>0</v>
      </c>
      <c r="G22" s="204"/>
      <c r="H22" s="204"/>
      <c r="I22" s="204">
        <v>0</v>
      </c>
      <c r="J22" s="204"/>
      <c r="K22" s="204"/>
      <c r="L22" s="204">
        <v>50</v>
      </c>
      <c r="M22" s="204"/>
      <c r="N22" s="204"/>
      <c r="O22" s="204">
        <v>50</v>
      </c>
      <c r="P22" s="204"/>
      <c r="Q22" s="205"/>
    </row>
    <row r="23" spans="1:17" ht="16.5" thickBot="1" x14ac:dyDescent="0.3">
      <c r="A23" s="148"/>
      <c r="B23" s="148"/>
      <c r="C23" s="148"/>
      <c r="D23" s="148"/>
      <c r="E23" s="148"/>
      <c r="F23" s="148"/>
      <c r="G23" s="90"/>
      <c r="H23" s="90"/>
      <c r="I23" s="90"/>
      <c r="J23" s="90"/>
      <c r="K23" s="90"/>
      <c r="L23" s="90"/>
      <c r="M23" s="90"/>
      <c r="N23" s="90"/>
      <c r="O23" s="90"/>
      <c r="P23" s="90"/>
      <c r="Q23" s="90"/>
    </row>
    <row r="24" spans="1:17" x14ac:dyDescent="0.25">
      <c r="A24" s="199" t="s">
        <v>823</v>
      </c>
      <c r="B24" s="143" t="s">
        <v>773</v>
      </c>
      <c r="C24" s="144"/>
      <c r="D24" s="144"/>
      <c r="E24" s="144"/>
      <c r="F24" s="144"/>
      <c r="G24" s="145"/>
      <c r="H24" s="145"/>
      <c r="I24" s="145"/>
      <c r="J24" s="145"/>
      <c r="K24" s="145"/>
      <c r="L24" s="145"/>
      <c r="M24" s="145"/>
      <c r="N24" s="145"/>
      <c r="O24" s="145"/>
      <c r="P24" s="145"/>
      <c r="Q24" s="146"/>
    </row>
    <row r="25" spans="1:17" ht="16.5" thickBot="1" x14ac:dyDescent="0.3">
      <c r="A25" s="199"/>
      <c r="B25" s="119" t="s">
        <v>751</v>
      </c>
      <c r="C25" s="99" t="s">
        <v>808</v>
      </c>
      <c r="D25" s="100">
        <v>0</v>
      </c>
      <c r="E25" s="122" t="s">
        <v>809</v>
      </c>
      <c r="F25" s="99" t="s">
        <v>810</v>
      </c>
      <c r="G25" s="100">
        <v>0</v>
      </c>
      <c r="H25" s="134" t="s">
        <v>811</v>
      </c>
      <c r="I25" s="102" t="s">
        <v>707</v>
      </c>
      <c r="J25" s="123">
        <v>1</v>
      </c>
      <c r="K25" s="134" t="s">
        <v>812</v>
      </c>
      <c r="L25" s="99" t="s">
        <v>813</v>
      </c>
      <c r="M25" s="100">
        <v>0</v>
      </c>
      <c r="N25" s="134" t="s">
        <v>812</v>
      </c>
      <c r="O25" s="99" t="s">
        <v>813</v>
      </c>
      <c r="P25" s="100">
        <v>0</v>
      </c>
      <c r="Q25" s="134" t="s">
        <v>812</v>
      </c>
    </row>
    <row r="26" spans="1:17" ht="16.5" thickBot="1" x14ac:dyDescent="0.3">
      <c r="A26" s="199"/>
      <c r="B26" s="135"/>
      <c r="C26" s="135"/>
      <c r="D26" s="135"/>
      <c r="E26" s="135"/>
      <c r="F26" s="135"/>
      <c r="G26" s="90"/>
      <c r="H26" s="90"/>
      <c r="I26" s="90"/>
      <c r="J26" s="90"/>
      <c r="K26" s="90"/>
      <c r="L26" s="90"/>
      <c r="M26" s="90"/>
      <c r="N26" s="90"/>
      <c r="O26" s="90"/>
      <c r="P26" s="90"/>
      <c r="Q26" s="90"/>
    </row>
    <row r="27" spans="1:17" x14ac:dyDescent="0.25">
      <c r="A27" s="199"/>
      <c r="B27" s="150" t="s">
        <v>822</v>
      </c>
      <c r="C27" s="151"/>
      <c r="D27" s="152"/>
      <c r="E27" s="153"/>
      <c r="F27" s="151"/>
      <c r="G27" s="152"/>
      <c r="H27" s="153"/>
      <c r="I27" s="151"/>
      <c r="J27" s="152"/>
      <c r="K27" s="153"/>
      <c r="L27" s="151"/>
      <c r="M27" s="152"/>
      <c r="N27" s="153"/>
      <c r="O27" s="151"/>
      <c r="P27" s="152"/>
      <c r="Q27" s="154"/>
    </row>
    <row r="28" spans="1:17" x14ac:dyDescent="0.25">
      <c r="A28" s="199"/>
      <c r="B28" s="155" t="s">
        <v>708</v>
      </c>
      <c r="C28" s="125" t="s">
        <v>709</v>
      </c>
      <c r="D28" s="126">
        <v>1</v>
      </c>
      <c r="E28" s="156" t="s">
        <v>815</v>
      </c>
      <c r="F28" s="125" t="s">
        <v>709</v>
      </c>
      <c r="G28" s="126">
        <v>1</v>
      </c>
      <c r="H28" s="156" t="s">
        <v>815</v>
      </c>
      <c r="I28" s="157" t="s">
        <v>710</v>
      </c>
      <c r="J28" s="158">
        <v>1</v>
      </c>
      <c r="K28" s="156" t="s">
        <v>816</v>
      </c>
      <c r="L28" s="125" t="s">
        <v>711</v>
      </c>
      <c r="M28" s="126">
        <v>1</v>
      </c>
      <c r="N28" s="156" t="s">
        <v>817</v>
      </c>
      <c r="O28" s="125" t="s">
        <v>711</v>
      </c>
      <c r="P28" s="126">
        <v>1</v>
      </c>
      <c r="Q28" s="159" t="s">
        <v>818</v>
      </c>
    </row>
    <row r="29" spans="1:17" ht="16.5" thickBot="1" x14ac:dyDescent="0.3">
      <c r="A29" s="199"/>
      <c r="B29" s="160" t="s">
        <v>712</v>
      </c>
      <c r="C29" s="161" t="s">
        <v>713</v>
      </c>
      <c r="D29" s="162">
        <v>0</v>
      </c>
      <c r="E29" s="163" t="s">
        <v>819</v>
      </c>
      <c r="F29" s="161" t="s">
        <v>713</v>
      </c>
      <c r="G29" s="162">
        <v>0</v>
      </c>
      <c r="H29" s="163" t="s">
        <v>820</v>
      </c>
      <c r="I29" s="161" t="s">
        <v>714</v>
      </c>
      <c r="J29" s="162">
        <v>0</v>
      </c>
      <c r="K29" s="163" t="s">
        <v>816</v>
      </c>
      <c r="L29" s="127" t="s">
        <v>715</v>
      </c>
      <c r="M29" s="128">
        <v>1</v>
      </c>
      <c r="N29" s="163" t="s">
        <v>817</v>
      </c>
      <c r="O29" s="127" t="s">
        <v>715</v>
      </c>
      <c r="P29" s="128">
        <v>1</v>
      </c>
      <c r="Q29" s="164" t="s">
        <v>821</v>
      </c>
    </row>
    <row r="30" spans="1:17" x14ac:dyDescent="0.25">
      <c r="A30" s="199"/>
      <c r="B30" s="139" t="s">
        <v>798</v>
      </c>
      <c r="C30" s="200">
        <v>3</v>
      </c>
      <c r="D30" s="200"/>
      <c r="E30" s="200"/>
      <c r="F30" s="200">
        <v>3</v>
      </c>
      <c r="G30" s="200"/>
      <c r="H30" s="200"/>
      <c r="I30" s="200">
        <v>3</v>
      </c>
      <c r="J30" s="200"/>
      <c r="K30" s="200"/>
      <c r="L30" s="200">
        <v>3</v>
      </c>
      <c r="M30" s="200"/>
      <c r="N30" s="200"/>
      <c r="O30" s="200">
        <v>3</v>
      </c>
      <c r="P30" s="200"/>
      <c r="Q30" s="201"/>
    </row>
    <row r="31" spans="1:17" x14ac:dyDescent="0.25">
      <c r="A31" s="199"/>
      <c r="B31" s="140" t="s">
        <v>799</v>
      </c>
      <c r="C31" s="207">
        <v>1</v>
      </c>
      <c r="D31" s="207"/>
      <c r="E31" s="207"/>
      <c r="F31" s="202">
        <v>1</v>
      </c>
      <c r="G31" s="202"/>
      <c r="H31" s="202"/>
      <c r="I31" s="202">
        <v>2</v>
      </c>
      <c r="J31" s="202"/>
      <c r="K31" s="202"/>
      <c r="L31" s="202">
        <v>2</v>
      </c>
      <c r="M31" s="202"/>
      <c r="N31" s="202"/>
      <c r="O31" s="202">
        <v>2</v>
      </c>
      <c r="P31" s="202"/>
      <c r="Q31" s="203"/>
    </row>
    <row r="32" spans="1:17" ht="16.5" thickBot="1" x14ac:dyDescent="0.3">
      <c r="A32" s="199"/>
      <c r="B32" s="113" t="s">
        <v>797</v>
      </c>
      <c r="C32" s="204">
        <f>100/3</f>
        <v>33.333333333333336</v>
      </c>
      <c r="D32" s="204"/>
      <c r="E32" s="204"/>
      <c r="F32" s="204">
        <f>100/3</f>
        <v>33.333333333333336</v>
      </c>
      <c r="G32" s="204"/>
      <c r="H32" s="204"/>
      <c r="I32" s="204">
        <f>200/3</f>
        <v>66.666666666666671</v>
      </c>
      <c r="J32" s="204"/>
      <c r="K32" s="204"/>
      <c r="L32" s="204">
        <f>200/3</f>
        <v>66.666666666666671</v>
      </c>
      <c r="M32" s="204"/>
      <c r="N32" s="204"/>
      <c r="O32" s="204">
        <f>200/3</f>
        <v>66.666666666666671</v>
      </c>
      <c r="P32" s="204"/>
      <c r="Q32" s="205"/>
    </row>
    <row r="33" spans="1:17" ht="16.5" thickBot="1" x14ac:dyDescent="0.3">
      <c r="A33" s="142"/>
      <c r="B33" s="112"/>
      <c r="C33" s="141"/>
      <c r="D33" s="141"/>
      <c r="E33" s="141"/>
      <c r="F33" s="141"/>
      <c r="G33" s="141"/>
      <c r="H33" s="141"/>
      <c r="I33" s="141"/>
      <c r="J33" s="141"/>
      <c r="K33" s="141"/>
      <c r="L33" s="141"/>
      <c r="M33" s="141"/>
      <c r="N33" s="141"/>
      <c r="O33" s="141"/>
      <c r="P33" s="141"/>
      <c r="Q33" s="141"/>
    </row>
    <row r="34" spans="1:17" x14ac:dyDescent="0.25">
      <c r="A34" s="199" t="s">
        <v>836</v>
      </c>
      <c r="B34" s="165" t="s">
        <v>773</v>
      </c>
      <c r="C34" s="166"/>
      <c r="D34" s="166"/>
      <c r="E34" s="166"/>
      <c r="F34" s="166"/>
      <c r="G34" s="145"/>
      <c r="H34" s="145"/>
      <c r="I34" s="145"/>
      <c r="J34" s="145"/>
      <c r="K34" s="145"/>
      <c r="L34" s="145"/>
      <c r="M34" s="145"/>
      <c r="N34" s="145"/>
      <c r="O34" s="145"/>
      <c r="P34" s="145"/>
      <c r="Q34" s="146"/>
    </row>
    <row r="35" spans="1:17" ht="16.5" thickBot="1" x14ac:dyDescent="0.3">
      <c r="A35" s="199"/>
      <c r="B35" s="98" t="s">
        <v>738</v>
      </c>
      <c r="C35" s="123" t="s">
        <v>716</v>
      </c>
      <c r="D35" s="123">
        <v>1</v>
      </c>
      <c r="E35" s="167" t="s">
        <v>824</v>
      </c>
      <c r="F35" s="123" t="s">
        <v>717</v>
      </c>
      <c r="G35" s="123">
        <v>1</v>
      </c>
      <c r="H35" s="167" t="s">
        <v>825</v>
      </c>
      <c r="I35" s="123" t="s">
        <v>717</v>
      </c>
      <c r="J35" s="123">
        <v>1</v>
      </c>
      <c r="K35" s="167" t="s">
        <v>825</v>
      </c>
      <c r="L35" s="100" t="s">
        <v>718</v>
      </c>
      <c r="M35" s="100">
        <v>0</v>
      </c>
      <c r="N35" s="167" t="s">
        <v>826</v>
      </c>
      <c r="O35" s="100" t="s">
        <v>719</v>
      </c>
      <c r="P35" s="100">
        <v>0</v>
      </c>
      <c r="Q35" s="124" t="s">
        <v>827</v>
      </c>
    </row>
    <row r="36" spans="1:17" ht="16.5" thickBot="1" x14ac:dyDescent="0.3">
      <c r="A36" s="199"/>
      <c r="B36" s="135"/>
      <c r="C36" s="135"/>
      <c r="D36" s="135"/>
      <c r="E36" s="135"/>
      <c r="F36" s="135"/>
      <c r="G36" s="90"/>
      <c r="H36" s="90"/>
      <c r="I36" s="90"/>
      <c r="J36" s="90"/>
      <c r="K36" s="90"/>
      <c r="L36" s="90"/>
      <c r="M36" s="90"/>
      <c r="N36" s="90"/>
      <c r="O36" s="90"/>
      <c r="P36" s="90"/>
      <c r="Q36" s="90"/>
    </row>
    <row r="37" spans="1:17" x14ac:dyDescent="0.25">
      <c r="A37" s="199"/>
      <c r="B37" s="105" t="s">
        <v>835</v>
      </c>
      <c r="C37" s="106"/>
      <c r="D37" s="168"/>
      <c r="E37" s="108"/>
      <c r="F37" s="106"/>
      <c r="G37" s="168"/>
      <c r="H37" s="108"/>
      <c r="I37" s="106"/>
      <c r="J37" s="168"/>
      <c r="K37" s="108"/>
      <c r="L37" s="106"/>
      <c r="M37" s="168"/>
      <c r="N37" s="108"/>
      <c r="O37" s="106"/>
      <c r="P37" s="168"/>
      <c r="Q37" s="121"/>
    </row>
    <row r="38" spans="1:17" x14ac:dyDescent="0.25">
      <c r="A38" s="199"/>
      <c r="B38" s="109" t="s">
        <v>720</v>
      </c>
      <c r="C38" s="157" t="s">
        <v>721</v>
      </c>
      <c r="D38" s="169">
        <v>0</v>
      </c>
      <c r="E38" s="156" t="s">
        <v>828</v>
      </c>
      <c r="F38" s="157" t="s">
        <v>721</v>
      </c>
      <c r="G38" s="169">
        <v>0</v>
      </c>
      <c r="H38" s="170" t="s">
        <v>828</v>
      </c>
      <c r="I38" s="157" t="s">
        <v>722</v>
      </c>
      <c r="J38" s="169">
        <v>0</v>
      </c>
      <c r="K38" s="156" t="s">
        <v>829</v>
      </c>
      <c r="L38" s="157" t="s">
        <v>722</v>
      </c>
      <c r="M38" s="169">
        <v>0</v>
      </c>
      <c r="N38" s="156" t="s">
        <v>829</v>
      </c>
      <c r="O38" s="157" t="s">
        <v>722</v>
      </c>
      <c r="P38" s="169">
        <v>0</v>
      </c>
      <c r="Q38" s="159" t="s">
        <v>829</v>
      </c>
    </row>
    <row r="39" spans="1:17" x14ac:dyDescent="0.25">
      <c r="A39" s="199"/>
      <c r="B39" s="109" t="s">
        <v>723</v>
      </c>
      <c r="C39" s="157" t="s">
        <v>724</v>
      </c>
      <c r="D39" s="169">
        <v>0</v>
      </c>
      <c r="E39" s="156" t="s">
        <v>830</v>
      </c>
      <c r="F39" s="157" t="s">
        <v>724</v>
      </c>
      <c r="G39" s="169">
        <v>0</v>
      </c>
      <c r="H39" s="170" t="s">
        <v>830</v>
      </c>
      <c r="I39" s="93" t="s">
        <v>725</v>
      </c>
      <c r="J39" s="129">
        <v>1</v>
      </c>
      <c r="K39" s="171" t="s">
        <v>829</v>
      </c>
      <c r="L39" s="93" t="s">
        <v>726</v>
      </c>
      <c r="M39" s="129">
        <v>1</v>
      </c>
      <c r="N39" s="171" t="s">
        <v>829</v>
      </c>
      <c r="O39" s="93" t="s">
        <v>726</v>
      </c>
      <c r="P39" s="129">
        <v>1</v>
      </c>
      <c r="Q39" s="172" t="s">
        <v>829</v>
      </c>
    </row>
    <row r="40" spans="1:17" ht="16.5" thickBot="1" x14ac:dyDescent="0.3">
      <c r="A40" s="199"/>
      <c r="B40" s="111" t="s">
        <v>727</v>
      </c>
      <c r="C40" s="161" t="s">
        <v>728</v>
      </c>
      <c r="D40" s="173">
        <v>0</v>
      </c>
      <c r="E40" s="163" t="s">
        <v>831</v>
      </c>
      <c r="F40" s="161" t="s">
        <v>728</v>
      </c>
      <c r="G40" s="173">
        <v>0</v>
      </c>
      <c r="H40" s="174" t="s">
        <v>831</v>
      </c>
      <c r="I40" s="99" t="s">
        <v>729</v>
      </c>
      <c r="J40" s="101">
        <v>0</v>
      </c>
      <c r="K40" s="134" t="s">
        <v>832</v>
      </c>
      <c r="L40" s="99" t="s">
        <v>730</v>
      </c>
      <c r="M40" s="101">
        <v>0</v>
      </c>
      <c r="N40" s="134" t="s">
        <v>833</v>
      </c>
      <c r="O40" s="102" t="s">
        <v>731</v>
      </c>
      <c r="P40" s="130">
        <v>1</v>
      </c>
      <c r="Q40" s="147" t="s">
        <v>834</v>
      </c>
    </row>
    <row r="41" spans="1:17" x14ac:dyDescent="0.25">
      <c r="A41" s="199"/>
      <c r="B41" s="139" t="s">
        <v>798</v>
      </c>
      <c r="C41" s="200">
        <v>4</v>
      </c>
      <c r="D41" s="200"/>
      <c r="E41" s="200"/>
      <c r="F41" s="200">
        <v>4</v>
      </c>
      <c r="G41" s="200"/>
      <c r="H41" s="200"/>
      <c r="I41" s="200">
        <v>4</v>
      </c>
      <c r="J41" s="200"/>
      <c r="K41" s="200"/>
      <c r="L41" s="200">
        <v>4</v>
      </c>
      <c r="M41" s="200"/>
      <c r="N41" s="200"/>
      <c r="O41" s="200">
        <v>4</v>
      </c>
      <c r="P41" s="200"/>
      <c r="Q41" s="201"/>
    </row>
    <row r="42" spans="1:17" x14ac:dyDescent="0.25">
      <c r="A42" s="199"/>
      <c r="B42" s="140" t="s">
        <v>799</v>
      </c>
      <c r="C42" s="207">
        <v>1</v>
      </c>
      <c r="D42" s="207"/>
      <c r="E42" s="207"/>
      <c r="F42" s="202">
        <v>1</v>
      </c>
      <c r="G42" s="202"/>
      <c r="H42" s="202"/>
      <c r="I42" s="202">
        <v>2</v>
      </c>
      <c r="J42" s="202"/>
      <c r="K42" s="202"/>
      <c r="L42" s="202">
        <v>1</v>
      </c>
      <c r="M42" s="202"/>
      <c r="N42" s="202"/>
      <c r="O42" s="202">
        <v>2</v>
      </c>
      <c r="P42" s="202"/>
      <c r="Q42" s="203"/>
    </row>
    <row r="43" spans="1:17" ht="16.5" thickBot="1" x14ac:dyDescent="0.3">
      <c r="A43" s="199"/>
      <c r="B43" s="113" t="s">
        <v>797</v>
      </c>
      <c r="C43" s="204">
        <f>100/4</f>
        <v>25</v>
      </c>
      <c r="D43" s="204"/>
      <c r="E43" s="204"/>
      <c r="F43" s="204">
        <f>100/4</f>
        <v>25</v>
      </c>
      <c r="G43" s="204"/>
      <c r="H43" s="204"/>
      <c r="I43" s="204">
        <f>200/4</f>
        <v>50</v>
      </c>
      <c r="J43" s="204"/>
      <c r="K43" s="204"/>
      <c r="L43" s="204">
        <f>100/4</f>
        <v>25</v>
      </c>
      <c r="M43" s="204"/>
      <c r="N43" s="204"/>
      <c r="O43" s="204">
        <f>200/4</f>
        <v>50</v>
      </c>
      <c r="P43" s="204"/>
      <c r="Q43" s="205"/>
    </row>
    <row r="44" spans="1:17" ht="16.5" thickBot="1" x14ac:dyDescent="0.3">
      <c r="A44" s="135"/>
      <c r="B44" s="90"/>
      <c r="C44" s="90"/>
      <c r="D44" s="90"/>
      <c r="E44" s="90"/>
      <c r="F44" s="90"/>
      <c r="G44" s="90"/>
      <c r="H44" s="90"/>
      <c r="I44" s="90"/>
      <c r="J44" s="90"/>
      <c r="K44" s="90"/>
      <c r="L44" s="90"/>
      <c r="M44" s="90"/>
      <c r="N44" s="90"/>
      <c r="O44" s="90"/>
      <c r="P44" s="90"/>
      <c r="Q44" s="90"/>
    </row>
    <row r="45" spans="1:17" x14ac:dyDescent="0.25">
      <c r="A45" s="90"/>
      <c r="B45" s="175" t="s">
        <v>773</v>
      </c>
      <c r="C45" s="145"/>
      <c r="D45" s="145"/>
      <c r="E45" s="145"/>
      <c r="F45" s="145"/>
      <c r="G45" s="145"/>
      <c r="H45" s="145"/>
      <c r="I45" s="145"/>
      <c r="J45" s="145"/>
      <c r="K45" s="145"/>
      <c r="L45" s="145"/>
      <c r="M45" s="145"/>
      <c r="N45" s="145"/>
      <c r="O45" s="145"/>
      <c r="P45" s="145"/>
      <c r="Q45" s="146"/>
    </row>
    <row r="46" spans="1:17" ht="16.5" thickBot="1" x14ac:dyDescent="0.3">
      <c r="A46" s="90"/>
      <c r="B46" s="176" t="s">
        <v>837</v>
      </c>
      <c r="C46" s="99" t="s">
        <v>838</v>
      </c>
      <c r="D46" s="100">
        <v>0</v>
      </c>
      <c r="E46" s="134" t="s">
        <v>839</v>
      </c>
      <c r="F46" s="99" t="s">
        <v>838</v>
      </c>
      <c r="G46" s="100">
        <v>0</v>
      </c>
      <c r="H46" s="134" t="s">
        <v>839</v>
      </c>
      <c r="I46" s="99" t="s">
        <v>732</v>
      </c>
      <c r="J46" s="100">
        <v>0</v>
      </c>
      <c r="K46" s="134" t="s">
        <v>840</v>
      </c>
      <c r="L46" s="99" t="s">
        <v>732</v>
      </c>
      <c r="M46" s="100">
        <v>0</v>
      </c>
      <c r="N46" s="134" t="s">
        <v>841</v>
      </c>
      <c r="O46" s="99" t="s">
        <v>732</v>
      </c>
      <c r="P46" s="100">
        <v>0</v>
      </c>
      <c r="Q46" s="147" t="s">
        <v>841</v>
      </c>
    </row>
    <row r="47" spans="1:17" ht="16.5" thickBot="1" x14ac:dyDescent="0.3">
      <c r="A47" s="90"/>
      <c r="B47" s="90"/>
      <c r="C47" s="90"/>
      <c r="D47" s="90"/>
      <c r="E47" s="90"/>
      <c r="F47" s="90"/>
      <c r="G47" s="90"/>
      <c r="H47" s="90"/>
      <c r="I47" s="90"/>
      <c r="J47" s="90"/>
      <c r="K47" s="90"/>
      <c r="L47" s="90"/>
      <c r="M47" s="90"/>
      <c r="N47" s="90"/>
      <c r="O47" s="90"/>
      <c r="P47" s="90"/>
      <c r="Q47" s="90"/>
    </row>
    <row r="48" spans="1:17" x14ac:dyDescent="0.25">
      <c r="A48" s="208" t="s">
        <v>849</v>
      </c>
      <c r="B48" s="177" t="s">
        <v>835</v>
      </c>
      <c r="C48" s="151"/>
      <c r="D48" s="152"/>
      <c r="E48" s="153"/>
      <c r="F48" s="151"/>
      <c r="G48" s="178"/>
      <c r="H48" s="153"/>
      <c r="I48" s="151"/>
      <c r="J48" s="178"/>
      <c r="K48" s="153"/>
      <c r="L48" s="151"/>
      <c r="M48" s="178"/>
      <c r="N48" s="153"/>
      <c r="O48" s="151"/>
      <c r="P48" s="107"/>
      <c r="Q48" s="121"/>
    </row>
    <row r="49" spans="1:17" ht="28.5" x14ac:dyDescent="0.25">
      <c r="A49" s="208"/>
      <c r="B49" s="179" t="s">
        <v>733</v>
      </c>
      <c r="C49" s="157" t="s">
        <v>734</v>
      </c>
      <c r="D49" s="158">
        <v>0</v>
      </c>
      <c r="E49" s="156" t="s">
        <v>842</v>
      </c>
      <c r="F49" s="157" t="s">
        <v>734</v>
      </c>
      <c r="G49" s="169">
        <v>0</v>
      </c>
      <c r="H49" s="156" t="s">
        <v>843</v>
      </c>
      <c r="I49" s="157" t="s">
        <v>735</v>
      </c>
      <c r="J49" s="169">
        <v>0</v>
      </c>
      <c r="K49" s="156" t="s">
        <v>843</v>
      </c>
      <c r="L49" s="157" t="s">
        <v>735</v>
      </c>
      <c r="M49" s="169">
        <v>0</v>
      </c>
      <c r="N49" s="170" t="s">
        <v>844</v>
      </c>
      <c r="O49" s="157" t="s">
        <v>735</v>
      </c>
      <c r="P49" s="90">
        <v>0</v>
      </c>
      <c r="Q49" s="159" t="s">
        <v>845</v>
      </c>
    </row>
    <row r="50" spans="1:17" ht="43.5" thickBot="1" x14ac:dyDescent="0.3">
      <c r="A50" s="208"/>
      <c r="B50" s="180" t="s">
        <v>736</v>
      </c>
      <c r="C50" s="127" t="s">
        <v>439</v>
      </c>
      <c r="D50" s="128">
        <v>1</v>
      </c>
      <c r="E50" s="163" t="s">
        <v>842</v>
      </c>
      <c r="F50" s="127" t="s">
        <v>439</v>
      </c>
      <c r="G50" s="131">
        <v>1</v>
      </c>
      <c r="H50" s="163" t="s">
        <v>842</v>
      </c>
      <c r="I50" s="127" t="s">
        <v>737</v>
      </c>
      <c r="J50" s="131">
        <v>1</v>
      </c>
      <c r="K50" s="174" t="s">
        <v>846</v>
      </c>
      <c r="L50" s="127" t="s">
        <v>737</v>
      </c>
      <c r="M50" s="131">
        <v>1</v>
      </c>
      <c r="N50" s="163" t="s">
        <v>847</v>
      </c>
      <c r="O50" s="127" t="s">
        <v>737</v>
      </c>
      <c r="P50" s="123">
        <v>1</v>
      </c>
      <c r="Q50" s="124" t="s">
        <v>848</v>
      </c>
    </row>
    <row r="51" spans="1:17" x14ac:dyDescent="0.25">
      <c r="A51" s="208"/>
      <c r="B51" s="139" t="s">
        <v>798</v>
      </c>
      <c r="C51" s="200">
        <v>3</v>
      </c>
      <c r="D51" s="200"/>
      <c r="E51" s="200"/>
      <c r="F51" s="200">
        <v>3</v>
      </c>
      <c r="G51" s="200"/>
      <c r="H51" s="200"/>
      <c r="I51" s="200">
        <v>3</v>
      </c>
      <c r="J51" s="200"/>
      <c r="K51" s="200"/>
      <c r="L51" s="200">
        <v>3</v>
      </c>
      <c r="M51" s="200"/>
      <c r="N51" s="200"/>
      <c r="O51" s="200">
        <v>3</v>
      </c>
      <c r="P51" s="200"/>
      <c r="Q51" s="201"/>
    </row>
    <row r="52" spans="1:17" x14ac:dyDescent="0.25">
      <c r="A52" s="208"/>
      <c r="B52" s="140" t="s">
        <v>799</v>
      </c>
      <c r="C52" s="207">
        <v>1</v>
      </c>
      <c r="D52" s="207"/>
      <c r="E52" s="207"/>
      <c r="F52" s="202">
        <v>1</v>
      </c>
      <c r="G52" s="202"/>
      <c r="H52" s="202"/>
      <c r="I52" s="202">
        <v>1</v>
      </c>
      <c r="J52" s="202"/>
      <c r="K52" s="202"/>
      <c r="L52" s="202">
        <v>1</v>
      </c>
      <c r="M52" s="202"/>
      <c r="N52" s="202"/>
      <c r="O52" s="202">
        <v>1</v>
      </c>
      <c r="P52" s="202"/>
      <c r="Q52" s="203"/>
    </row>
    <row r="53" spans="1:17" ht="16.5" thickBot="1" x14ac:dyDescent="0.3">
      <c r="A53" s="208"/>
      <c r="B53" s="113" t="s">
        <v>797</v>
      </c>
      <c r="C53" s="204">
        <f>100/3</f>
        <v>33.333333333333336</v>
      </c>
      <c r="D53" s="204"/>
      <c r="E53" s="204"/>
      <c r="F53" s="204">
        <f>100/3</f>
        <v>33.333333333333336</v>
      </c>
      <c r="G53" s="204"/>
      <c r="H53" s="204"/>
      <c r="I53" s="204">
        <f>100/3</f>
        <v>33.333333333333336</v>
      </c>
      <c r="J53" s="204"/>
      <c r="K53" s="204"/>
      <c r="L53" s="204">
        <f>100/3</f>
        <v>33.333333333333336</v>
      </c>
      <c r="M53" s="204"/>
      <c r="N53" s="204"/>
      <c r="O53" s="204">
        <f>100/3</f>
        <v>33.333333333333336</v>
      </c>
      <c r="P53" s="204"/>
      <c r="Q53" s="204"/>
    </row>
    <row r="54" spans="1:17" ht="16.5" thickBot="1" x14ac:dyDescent="0.3">
      <c r="A54" s="90"/>
      <c r="B54" s="90"/>
      <c r="C54" s="90"/>
      <c r="D54" s="90"/>
      <c r="E54" s="90"/>
      <c r="F54" s="90"/>
      <c r="G54" s="90"/>
      <c r="H54" s="90"/>
      <c r="I54" s="90"/>
      <c r="J54" s="90"/>
      <c r="K54" s="90"/>
      <c r="L54" s="90"/>
      <c r="M54" s="90"/>
      <c r="N54" s="90"/>
      <c r="O54" s="90"/>
      <c r="P54" s="90"/>
      <c r="Q54" s="90"/>
    </row>
    <row r="55" spans="1:17" x14ac:dyDescent="0.25">
      <c r="A55" s="199" t="s">
        <v>857</v>
      </c>
      <c r="B55" s="175" t="s">
        <v>773</v>
      </c>
      <c r="C55" s="145"/>
      <c r="D55" s="145"/>
      <c r="E55" s="145"/>
      <c r="F55" s="145"/>
      <c r="G55" s="145"/>
      <c r="H55" s="145"/>
      <c r="I55" s="145"/>
      <c r="J55" s="145"/>
      <c r="K55" s="145"/>
      <c r="L55" s="145"/>
      <c r="M55" s="145"/>
      <c r="N55" s="145"/>
      <c r="O55" s="145"/>
      <c r="P55" s="145"/>
      <c r="Q55" s="146"/>
    </row>
    <row r="56" spans="1:17" ht="16.5" thickBot="1" x14ac:dyDescent="0.3">
      <c r="A56" s="199"/>
      <c r="B56" s="111" t="s">
        <v>738</v>
      </c>
      <c r="C56" s="102" t="s">
        <v>850</v>
      </c>
      <c r="D56" s="123">
        <v>1</v>
      </c>
      <c r="E56" s="134" t="s">
        <v>851</v>
      </c>
      <c r="F56" s="102" t="s">
        <v>850</v>
      </c>
      <c r="G56" s="123">
        <v>1</v>
      </c>
      <c r="H56" s="134" t="s">
        <v>851</v>
      </c>
      <c r="I56" s="102" t="s">
        <v>850</v>
      </c>
      <c r="J56" s="123">
        <v>1</v>
      </c>
      <c r="K56" s="134" t="s">
        <v>851</v>
      </c>
      <c r="L56" s="102" t="s">
        <v>850</v>
      </c>
      <c r="M56" s="123">
        <v>1</v>
      </c>
      <c r="N56" s="134" t="s">
        <v>851</v>
      </c>
      <c r="O56" s="102" t="s">
        <v>850</v>
      </c>
      <c r="P56" s="123">
        <v>1</v>
      </c>
      <c r="Q56" s="147" t="s">
        <v>851</v>
      </c>
    </row>
    <row r="57" spans="1:17" ht="16.5" thickBot="1" x14ac:dyDescent="0.3">
      <c r="A57" s="199"/>
      <c r="B57" s="90"/>
      <c r="C57" s="90"/>
      <c r="D57" s="90"/>
      <c r="E57" s="90"/>
      <c r="F57" s="90"/>
      <c r="G57" s="90"/>
      <c r="H57" s="90"/>
      <c r="I57" s="90"/>
      <c r="J57" s="90"/>
      <c r="K57" s="90"/>
      <c r="L57" s="90"/>
      <c r="M57" s="90"/>
      <c r="N57" s="90"/>
      <c r="O57" s="90"/>
      <c r="P57" s="90"/>
      <c r="Q57" s="90"/>
    </row>
    <row r="58" spans="1:17" x14ac:dyDescent="0.25">
      <c r="A58" s="199"/>
      <c r="B58" s="150" t="s">
        <v>835</v>
      </c>
      <c r="C58" s="151"/>
      <c r="D58" s="152"/>
      <c r="E58" s="153"/>
      <c r="F58" s="151"/>
      <c r="G58" s="152"/>
      <c r="H58" s="153"/>
      <c r="I58" s="151"/>
      <c r="J58" s="152"/>
      <c r="K58" s="153"/>
      <c r="L58" s="151"/>
      <c r="M58" s="152"/>
      <c r="N58" s="153"/>
      <c r="O58" s="151"/>
      <c r="P58" s="152"/>
      <c r="Q58" s="154"/>
    </row>
    <row r="59" spans="1:17" x14ac:dyDescent="0.25">
      <c r="A59" s="199"/>
      <c r="B59" s="155" t="s">
        <v>739</v>
      </c>
      <c r="C59" s="125" t="s">
        <v>740</v>
      </c>
      <c r="D59" s="126">
        <v>1</v>
      </c>
      <c r="E59" s="156" t="s">
        <v>852</v>
      </c>
      <c r="F59" s="125" t="s">
        <v>853</v>
      </c>
      <c r="G59" s="126">
        <v>1</v>
      </c>
      <c r="H59" s="170" t="s">
        <v>854</v>
      </c>
      <c r="I59" s="125" t="s">
        <v>741</v>
      </c>
      <c r="J59" s="126">
        <v>1</v>
      </c>
      <c r="K59" s="156" t="s">
        <v>855</v>
      </c>
      <c r="L59" s="125" t="s">
        <v>741</v>
      </c>
      <c r="M59" s="126">
        <v>1</v>
      </c>
      <c r="N59" s="156" t="s">
        <v>855</v>
      </c>
      <c r="O59" s="125" t="s">
        <v>741</v>
      </c>
      <c r="P59" s="126">
        <v>1</v>
      </c>
      <c r="Q59" s="159" t="s">
        <v>856</v>
      </c>
    </row>
    <row r="60" spans="1:17" x14ac:dyDescent="0.25">
      <c r="A60" s="199"/>
      <c r="B60" s="155" t="s">
        <v>742</v>
      </c>
      <c r="C60" s="157" t="s">
        <v>743</v>
      </c>
      <c r="D60" s="158">
        <v>0</v>
      </c>
      <c r="E60" s="156" t="s">
        <v>852</v>
      </c>
      <c r="F60" s="125" t="s">
        <v>744</v>
      </c>
      <c r="G60" s="126">
        <v>1</v>
      </c>
      <c r="H60" s="170" t="s">
        <v>854</v>
      </c>
      <c r="I60" s="125" t="s">
        <v>740</v>
      </c>
      <c r="J60" s="126">
        <v>1</v>
      </c>
      <c r="K60" s="156" t="s">
        <v>855</v>
      </c>
      <c r="L60" s="125" t="s">
        <v>740</v>
      </c>
      <c r="M60" s="126">
        <v>1</v>
      </c>
      <c r="N60" s="156" t="s">
        <v>855</v>
      </c>
      <c r="O60" s="125" t="s">
        <v>740</v>
      </c>
      <c r="P60" s="126">
        <v>1</v>
      </c>
      <c r="Q60" s="159" t="s">
        <v>856</v>
      </c>
    </row>
    <row r="61" spans="1:17" x14ac:dyDescent="0.25">
      <c r="A61" s="199"/>
      <c r="B61" s="155" t="s">
        <v>727</v>
      </c>
      <c r="C61" s="125" t="s">
        <v>745</v>
      </c>
      <c r="D61" s="126">
        <v>1</v>
      </c>
      <c r="E61" s="156" t="s">
        <v>852</v>
      </c>
      <c r="F61" s="157" t="s">
        <v>746</v>
      </c>
      <c r="G61" s="158">
        <v>0</v>
      </c>
      <c r="H61" s="170" t="s">
        <v>854</v>
      </c>
      <c r="I61" s="157" t="s">
        <v>747</v>
      </c>
      <c r="J61" s="158">
        <v>0</v>
      </c>
      <c r="K61" s="156" t="s">
        <v>855</v>
      </c>
      <c r="L61" s="157" t="s">
        <v>747</v>
      </c>
      <c r="M61" s="158">
        <v>0</v>
      </c>
      <c r="N61" s="156" t="s">
        <v>855</v>
      </c>
      <c r="O61" s="157" t="s">
        <v>747</v>
      </c>
      <c r="P61" s="158">
        <v>0</v>
      </c>
      <c r="Q61" s="159" t="s">
        <v>856</v>
      </c>
    </row>
    <row r="62" spans="1:17" ht="16.5" thickBot="1" x14ac:dyDescent="0.3">
      <c r="A62" s="199"/>
      <c r="B62" s="160" t="s">
        <v>748</v>
      </c>
      <c r="C62" s="161" t="s">
        <v>749</v>
      </c>
      <c r="D62" s="162">
        <v>0</v>
      </c>
      <c r="E62" s="163" t="s">
        <v>852</v>
      </c>
      <c r="F62" s="161" t="s">
        <v>750</v>
      </c>
      <c r="G62" s="162" t="s">
        <v>248</v>
      </c>
      <c r="H62" s="174" t="s">
        <v>854</v>
      </c>
      <c r="I62" s="161" t="s">
        <v>750</v>
      </c>
      <c r="J62" s="162" t="s">
        <v>248</v>
      </c>
      <c r="K62" s="163" t="s">
        <v>855</v>
      </c>
      <c r="L62" s="161" t="s">
        <v>750</v>
      </c>
      <c r="M62" s="162" t="s">
        <v>248</v>
      </c>
      <c r="N62" s="163" t="s">
        <v>855</v>
      </c>
      <c r="O62" s="161" t="s">
        <v>750</v>
      </c>
      <c r="P62" s="162" t="s">
        <v>248</v>
      </c>
      <c r="Q62" s="164" t="s">
        <v>856</v>
      </c>
    </row>
    <row r="63" spans="1:17" x14ac:dyDescent="0.25">
      <c r="A63" s="199"/>
      <c r="B63" s="139" t="s">
        <v>798</v>
      </c>
      <c r="C63" s="200">
        <v>5</v>
      </c>
      <c r="D63" s="200"/>
      <c r="E63" s="200"/>
      <c r="F63" s="200">
        <v>4</v>
      </c>
      <c r="G63" s="200"/>
      <c r="H63" s="200"/>
      <c r="I63" s="200">
        <v>4</v>
      </c>
      <c r="J63" s="200"/>
      <c r="K63" s="200"/>
      <c r="L63" s="200">
        <v>4</v>
      </c>
      <c r="M63" s="200"/>
      <c r="N63" s="200"/>
      <c r="O63" s="200">
        <v>4</v>
      </c>
      <c r="P63" s="200"/>
      <c r="Q63" s="201"/>
    </row>
    <row r="64" spans="1:17" x14ac:dyDescent="0.25">
      <c r="A64" s="199"/>
      <c r="B64" s="140" t="s">
        <v>799</v>
      </c>
      <c r="C64" s="207">
        <v>3</v>
      </c>
      <c r="D64" s="207"/>
      <c r="E64" s="207"/>
      <c r="F64" s="202">
        <v>3</v>
      </c>
      <c r="G64" s="202"/>
      <c r="H64" s="202"/>
      <c r="I64" s="202">
        <v>3</v>
      </c>
      <c r="J64" s="202"/>
      <c r="K64" s="202"/>
      <c r="L64" s="202">
        <v>3</v>
      </c>
      <c r="M64" s="202"/>
      <c r="N64" s="202"/>
      <c r="O64" s="202">
        <v>3</v>
      </c>
      <c r="P64" s="202"/>
      <c r="Q64" s="203"/>
    </row>
    <row r="65" spans="1:17" ht="16.5" thickBot="1" x14ac:dyDescent="0.3">
      <c r="A65" s="199"/>
      <c r="B65" s="113" t="s">
        <v>797</v>
      </c>
      <c r="C65" s="204">
        <f>300/5</f>
        <v>60</v>
      </c>
      <c r="D65" s="204"/>
      <c r="E65" s="204"/>
      <c r="F65" s="204">
        <f>300/4</f>
        <v>75</v>
      </c>
      <c r="G65" s="204"/>
      <c r="H65" s="204"/>
      <c r="I65" s="204">
        <f>300/4</f>
        <v>75</v>
      </c>
      <c r="J65" s="204"/>
      <c r="K65" s="204"/>
      <c r="L65" s="204">
        <f>300/4</f>
        <v>75</v>
      </c>
      <c r="M65" s="204"/>
      <c r="N65" s="204"/>
      <c r="O65" s="204">
        <f>300/4</f>
        <v>75</v>
      </c>
      <c r="P65" s="204"/>
      <c r="Q65" s="204"/>
    </row>
    <row r="66" spans="1:17" ht="16.5" thickBot="1" x14ac:dyDescent="0.3">
      <c r="A66" s="90"/>
      <c r="B66" s="90"/>
      <c r="C66" s="90"/>
      <c r="D66" s="90"/>
      <c r="E66" s="90"/>
      <c r="F66" s="90"/>
      <c r="G66" s="90"/>
      <c r="H66" s="90"/>
      <c r="I66" s="90"/>
      <c r="J66" s="90"/>
      <c r="K66" s="90"/>
      <c r="L66" s="90"/>
      <c r="M66" s="90"/>
      <c r="N66" s="90"/>
      <c r="O66" s="90"/>
      <c r="P66" s="90"/>
      <c r="Q66" s="90"/>
    </row>
    <row r="67" spans="1:17" x14ac:dyDescent="0.25">
      <c r="A67" s="206" t="s">
        <v>863</v>
      </c>
      <c r="B67" s="175" t="s">
        <v>773</v>
      </c>
      <c r="C67" s="145"/>
      <c r="D67" s="145"/>
      <c r="E67" s="145"/>
      <c r="F67" s="145"/>
      <c r="G67" s="145"/>
      <c r="H67" s="145"/>
      <c r="I67" s="145"/>
      <c r="J67" s="145"/>
      <c r="K67" s="145"/>
      <c r="L67" s="145"/>
      <c r="M67" s="145"/>
      <c r="N67" s="145"/>
      <c r="O67" s="145"/>
      <c r="P67" s="145"/>
      <c r="Q67" s="146"/>
    </row>
    <row r="68" spans="1:17" ht="16.5" thickBot="1" x14ac:dyDescent="0.3">
      <c r="A68" s="206"/>
      <c r="B68" s="111" t="s">
        <v>751</v>
      </c>
      <c r="C68" s="100" t="s">
        <v>752</v>
      </c>
      <c r="D68" s="100">
        <v>0</v>
      </c>
      <c r="E68" s="122" t="s">
        <v>858</v>
      </c>
      <c r="F68" s="100" t="s">
        <v>752</v>
      </c>
      <c r="G68" s="100">
        <v>0</v>
      </c>
      <c r="H68" s="122" t="s">
        <v>858</v>
      </c>
      <c r="I68" s="99" t="s">
        <v>752</v>
      </c>
      <c r="J68" s="100">
        <v>0</v>
      </c>
      <c r="K68" s="122" t="s">
        <v>858</v>
      </c>
      <c r="L68" s="102" t="s">
        <v>753</v>
      </c>
      <c r="M68" s="123">
        <v>1</v>
      </c>
      <c r="N68" s="122" t="s">
        <v>858</v>
      </c>
      <c r="O68" s="102" t="s">
        <v>753</v>
      </c>
      <c r="P68" s="123">
        <v>1</v>
      </c>
      <c r="Q68" s="124" t="s">
        <v>858</v>
      </c>
    </row>
    <row r="69" spans="1:17" ht="16.5" thickBot="1" x14ac:dyDescent="0.3">
      <c r="A69" s="206"/>
      <c r="B69" s="90"/>
      <c r="C69" s="90"/>
      <c r="D69" s="90"/>
      <c r="E69" s="90"/>
      <c r="F69" s="90"/>
      <c r="G69" s="90"/>
      <c r="H69" s="90"/>
      <c r="I69" s="90"/>
      <c r="J69" s="90"/>
      <c r="K69" s="90"/>
      <c r="L69" s="90"/>
      <c r="M69" s="90"/>
      <c r="N69" s="90"/>
      <c r="O69" s="90"/>
      <c r="P69" s="90"/>
      <c r="Q69" s="90"/>
    </row>
    <row r="70" spans="1:17" x14ac:dyDescent="0.25">
      <c r="A70" s="206"/>
      <c r="B70" s="181" t="s">
        <v>822</v>
      </c>
      <c r="C70" s="151"/>
      <c r="D70" s="152"/>
      <c r="E70" s="153"/>
      <c r="F70" s="151"/>
      <c r="G70" s="152"/>
      <c r="H70" s="153"/>
      <c r="I70" s="152"/>
      <c r="J70" s="152"/>
      <c r="K70" s="152"/>
      <c r="L70" s="151"/>
      <c r="M70" s="152"/>
      <c r="N70" s="153"/>
      <c r="O70" s="151"/>
      <c r="P70" s="152"/>
      <c r="Q70" s="154"/>
    </row>
    <row r="71" spans="1:17" ht="16.5" thickBot="1" x14ac:dyDescent="0.3">
      <c r="A71" s="206"/>
      <c r="B71" s="182" t="s">
        <v>708</v>
      </c>
      <c r="C71" s="161" t="s">
        <v>754</v>
      </c>
      <c r="D71" s="162">
        <v>0</v>
      </c>
      <c r="E71" s="163" t="s">
        <v>859</v>
      </c>
      <c r="F71" s="127" t="s">
        <v>755</v>
      </c>
      <c r="G71" s="128">
        <v>1</v>
      </c>
      <c r="H71" s="163" t="s">
        <v>860</v>
      </c>
      <c r="I71" s="128" t="s">
        <v>755</v>
      </c>
      <c r="J71" s="128">
        <v>1</v>
      </c>
      <c r="K71" s="163" t="s">
        <v>860</v>
      </c>
      <c r="L71" s="127" t="s">
        <v>755</v>
      </c>
      <c r="M71" s="128">
        <v>1</v>
      </c>
      <c r="N71" s="163" t="s">
        <v>861</v>
      </c>
      <c r="O71" s="127" t="s">
        <v>756</v>
      </c>
      <c r="P71" s="128">
        <v>1</v>
      </c>
      <c r="Q71" s="164" t="s">
        <v>862</v>
      </c>
    </row>
    <row r="72" spans="1:17" x14ac:dyDescent="0.25">
      <c r="A72" s="206"/>
      <c r="B72" s="139" t="s">
        <v>798</v>
      </c>
      <c r="C72" s="200">
        <v>2</v>
      </c>
      <c r="D72" s="200"/>
      <c r="E72" s="200"/>
      <c r="F72" s="200">
        <v>2</v>
      </c>
      <c r="G72" s="200"/>
      <c r="H72" s="200"/>
      <c r="I72" s="200">
        <v>2</v>
      </c>
      <c r="J72" s="200"/>
      <c r="K72" s="200"/>
      <c r="L72" s="200">
        <v>2</v>
      </c>
      <c r="M72" s="200"/>
      <c r="N72" s="200"/>
      <c r="O72" s="200">
        <v>2</v>
      </c>
      <c r="P72" s="200"/>
      <c r="Q72" s="201"/>
    </row>
    <row r="73" spans="1:17" x14ac:dyDescent="0.25">
      <c r="A73" s="206"/>
      <c r="B73" s="140" t="s">
        <v>799</v>
      </c>
      <c r="C73" s="207">
        <v>0</v>
      </c>
      <c r="D73" s="207"/>
      <c r="E73" s="207"/>
      <c r="F73" s="202">
        <v>1</v>
      </c>
      <c r="G73" s="202"/>
      <c r="H73" s="202"/>
      <c r="I73" s="202">
        <v>1</v>
      </c>
      <c r="J73" s="202"/>
      <c r="K73" s="202"/>
      <c r="L73" s="202">
        <v>2</v>
      </c>
      <c r="M73" s="202"/>
      <c r="N73" s="202"/>
      <c r="O73" s="202">
        <v>2</v>
      </c>
      <c r="P73" s="202"/>
      <c r="Q73" s="203"/>
    </row>
    <row r="74" spans="1:17" ht="16.5" thickBot="1" x14ac:dyDescent="0.3">
      <c r="A74" s="206"/>
      <c r="B74" s="113" t="s">
        <v>797</v>
      </c>
      <c r="C74" s="204">
        <v>0</v>
      </c>
      <c r="D74" s="204"/>
      <c r="E74" s="204"/>
      <c r="F74" s="204">
        <v>50</v>
      </c>
      <c r="G74" s="204"/>
      <c r="H74" s="204"/>
      <c r="I74" s="204">
        <v>50</v>
      </c>
      <c r="J74" s="204"/>
      <c r="K74" s="204"/>
      <c r="L74" s="204">
        <v>100</v>
      </c>
      <c r="M74" s="204"/>
      <c r="N74" s="204"/>
      <c r="O74" s="204">
        <v>100</v>
      </c>
      <c r="P74" s="204"/>
      <c r="Q74" s="204"/>
    </row>
    <row r="75" spans="1:17" ht="16.5" thickBot="1" x14ac:dyDescent="0.3">
      <c r="A75" s="90"/>
      <c r="B75" s="90"/>
      <c r="C75" s="90"/>
      <c r="D75" s="90"/>
      <c r="E75" s="90"/>
      <c r="F75" s="90"/>
      <c r="G75" s="90"/>
      <c r="H75" s="90"/>
      <c r="I75" s="90"/>
      <c r="J75" s="90"/>
      <c r="K75" s="90"/>
      <c r="L75" s="90"/>
      <c r="M75" s="90"/>
      <c r="N75" s="90"/>
      <c r="O75" s="90"/>
      <c r="P75" s="90"/>
      <c r="Q75" s="90"/>
    </row>
    <row r="76" spans="1:17" x14ac:dyDescent="0.25">
      <c r="A76" s="206" t="s">
        <v>867</v>
      </c>
      <c r="B76" s="175" t="s">
        <v>773</v>
      </c>
      <c r="C76" s="145"/>
      <c r="D76" s="145"/>
      <c r="E76" s="145"/>
      <c r="F76" s="145"/>
      <c r="G76" s="145"/>
      <c r="H76" s="145"/>
      <c r="I76" s="145"/>
      <c r="J76" s="145"/>
      <c r="K76" s="145"/>
      <c r="L76" s="145"/>
      <c r="M76" s="145"/>
      <c r="N76" s="145"/>
      <c r="O76" s="145"/>
      <c r="P76" s="145"/>
      <c r="Q76" s="146"/>
    </row>
    <row r="77" spans="1:17" ht="16.5" thickBot="1" x14ac:dyDescent="0.3">
      <c r="A77" s="206"/>
      <c r="B77" s="98" t="s">
        <v>751</v>
      </c>
      <c r="C77" s="99" t="s">
        <v>757</v>
      </c>
      <c r="D77" s="100">
        <v>0</v>
      </c>
      <c r="E77" s="134" t="s">
        <v>864</v>
      </c>
      <c r="F77" s="99" t="s">
        <v>757</v>
      </c>
      <c r="G77" s="100">
        <v>0</v>
      </c>
      <c r="H77" s="134" t="s">
        <v>864</v>
      </c>
      <c r="I77" s="99" t="s">
        <v>757</v>
      </c>
      <c r="J77" s="100">
        <v>0</v>
      </c>
      <c r="K77" s="134" t="s">
        <v>864</v>
      </c>
      <c r="L77" s="99" t="s">
        <v>757</v>
      </c>
      <c r="M77" s="100">
        <v>0</v>
      </c>
      <c r="N77" s="134" t="s">
        <v>864</v>
      </c>
      <c r="O77" s="99" t="s">
        <v>757</v>
      </c>
      <c r="P77" s="100">
        <v>0</v>
      </c>
      <c r="Q77" s="147" t="s">
        <v>864</v>
      </c>
    </row>
    <row r="78" spans="1:17" ht="16.5" thickBot="1" x14ac:dyDescent="0.3">
      <c r="A78" s="206"/>
      <c r="B78" s="90"/>
      <c r="C78" s="90"/>
      <c r="D78" s="90"/>
      <c r="E78" s="90"/>
      <c r="F78" s="90"/>
      <c r="G78" s="90"/>
      <c r="H78" s="90"/>
      <c r="I78" s="90"/>
      <c r="J78" s="90"/>
      <c r="K78" s="90"/>
      <c r="L78" s="90"/>
      <c r="M78" s="90"/>
      <c r="N78" s="90"/>
      <c r="O78" s="90"/>
      <c r="P78" s="90"/>
      <c r="Q78" s="90"/>
    </row>
    <row r="79" spans="1:17" x14ac:dyDescent="0.25">
      <c r="A79" s="206"/>
      <c r="B79" s="181" t="s">
        <v>835</v>
      </c>
      <c r="C79" s="151"/>
      <c r="D79" s="152"/>
      <c r="E79" s="153"/>
      <c r="F79" s="151"/>
      <c r="G79" s="152"/>
      <c r="H79" s="153"/>
      <c r="I79" s="151"/>
      <c r="J79" s="152"/>
      <c r="K79" s="153"/>
      <c r="L79" s="151"/>
      <c r="M79" s="152"/>
      <c r="N79" s="153"/>
      <c r="O79" s="151"/>
      <c r="P79" s="152"/>
      <c r="Q79" s="154"/>
    </row>
    <row r="80" spans="1:17" ht="16.5" thickBot="1" x14ac:dyDescent="0.3">
      <c r="A80" s="206"/>
      <c r="B80" s="182" t="s">
        <v>758</v>
      </c>
      <c r="C80" s="127" t="s">
        <v>759</v>
      </c>
      <c r="D80" s="128">
        <v>1</v>
      </c>
      <c r="E80" s="163" t="s">
        <v>865</v>
      </c>
      <c r="F80" s="127" t="s">
        <v>759</v>
      </c>
      <c r="G80" s="128">
        <v>1</v>
      </c>
      <c r="H80" s="163" t="s">
        <v>865</v>
      </c>
      <c r="I80" s="127" t="s">
        <v>759</v>
      </c>
      <c r="J80" s="128">
        <v>1</v>
      </c>
      <c r="K80" s="163" t="s">
        <v>865</v>
      </c>
      <c r="L80" s="161" t="s">
        <v>760</v>
      </c>
      <c r="M80" s="162">
        <v>0</v>
      </c>
      <c r="N80" s="163" t="s">
        <v>865</v>
      </c>
      <c r="O80" s="161" t="s">
        <v>760</v>
      </c>
      <c r="P80" s="162">
        <v>0</v>
      </c>
      <c r="Q80" s="164" t="s">
        <v>866</v>
      </c>
    </row>
    <row r="81" spans="1:17" x14ac:dyDescent="0.25">
      <c r="A81" s="206"/>
      <c r="B81" s="139" t="s">
        <v>798</v>
      </c>
      <c r="C81" s="200">
        <v>2</v>
      </c>
      <c r="D81" s="200"/>
      <c r="E81" s="200"/>
      <c r="F81" s="200">
        <v>2</v>
      </c>
      <c r="G81" s="200"/>
      <c r="H81" s="200"/>
      <c r="I81" s="200">
        <v>2</v>
      </c>
      <c r="J81" s="200"/>
      <c r="K81" s="200"/>
      <c r="L81" s="200">
        <v>2</v>
      </c>
      <c r="M81" s="200"/>
      <c r="N81" s="200"/>
      <c r="O81" s="200">
        <v>2</v>
      </c>
      <c r="P81" s="200"/>
      <c r="Q81" s="201"/>
    </row>
    <row r="82" spans="1:17" x14ac:dyDescent="0.25">
      <c r="A82" s="206"/>
      <c r="B82" s="140" t="s">
        <v>799</v>
      </c>
      <c r="C82" s="207">
        <v>1</v>
      </c>
      <c r="D82" s="207"/>
      <c r="E82" s="207"/>
      <c r="F82" s="202">
        <v>1</v>
      </c>
      <c r="G82" s="202"/>
      <c r="H82" s="202"/>
      <c r="I82" s="202">
        <v>1</v>
      </c>
      <c r="J82" s="202"/>
      <c r="K82" s="202"/>
      <c r="L82" s="202">
        <v>0</v>
      </c>
      <c r="M82" s="202"/>
      <c r="N82" s="202"/>
      <c r="O82" s="202">
        <v>0</v>
      </c>
      <c r="P82" s="202"/>
      <c r="Q82" s="203"/>
    </row>
    <row r="83" spans="1:17" ht="16.5" thickBot="1" x14ac:dyDescent="0.3">
      <c r="A83" s="206"/>
      <c r="B83" s="113" t="s">
        <v>797</v>
      </c>
      <c r="C83" s="204">
        <v>50</v>
      </c>
      <c r="D83" s="204"/>
      <c r="E83" s="204"/>
      <c r="F83" s="204">
        <v>50</v>
      </c>
      <c r="G83" s="204"/>
      <c r="H83" s="204"/>
      <c r="I83" s="204">
        <v>50</v>
      </c>
      <c r="J83" s="204"/>
      <c r="K83" s="204"/>
      <c r="L83" s="204">
        <v>0</v>
      </c>
      <c r="M83" s="204"/>
      <c r="N83" s="204"/>
      <c r="O83" s="204">
        <v>0</v>
      </c>
      <c r="P83" s="204"/>
      <c r="Q83" s="204"/>
    </row>
    <row r="84" spans="1:17" ht="16.5" thickBot="1" x14ac:dyDescent="0.3">
      <c r="A84" s="90"/>
      <c r="B84" s="90"/>
      <c r="C84" s="90"/>
      <c r="D84" s="90"/>
      <c r="E84" s="90"/>
      <c r="F84" s="90"/>
      <c r="G84" s="90"/>
      <c r="H84" s="90"/>
      <c r="I84" s="90"/>
      <c r="J84" s="90"/>
      <c r="K84" s="90"/>
      <c r="L84" s="90"/>
      <c r="M84" s="90"/>
      <c r="N84" s="90"/>
      <c r="O84" s="90"/>
      <c r="P84" s="90"/>
      <c r="Q84" s="90"/>
    </row>
    <row r="85" spans="1:17" x14ac:dyDescent="0.25">
      <c r="A85" s="206" t="s">
        <v>876</v>
      </c>
      <c r="B85" s="175" t="s">
        <v>773</v>
      </c>
      <c r="C85" s="145"/>
      <c r="D85" s="183"/>
      <c r="E85" s="145"/>
      <c r="F85" s="145"/>
      <c r="G85" s="145"/>
      <c r="H85" s="145"/>
      <c r="I85" s="145"/>
      <c r="J85" s="145"/>
      <c r="K85" s="145"/>
      <c r="L85" s="145"/>
      <c r="M85" s="145"/>
      <c r="N85" s="145"/>
      <c r="O85" s="145"/>
      <c r="P85" s="145"/>
      <c r="Q85" s="146"/>
    </row>
    <row r="86" spans="1:17" ht="16.5" thickBot="1" x14ac:dyDescent="0.3">
      <c r="A86" s="206"/>
      <c r="B86" s="184" t="s">
        <v>751</v>
      </c>
      <c r="C86" s="185" t="s">
        <v>761</v>
      </c>
      <c r="D86" s="173">
        <v>0</v>
      </c>
      <c r="E86" s="186" t="s">
        <v>868</v>
      </c>
      <c r="F86" s="185" t="s">
        <v>539</v>
      </c>
      <c r="G86" s="173">
        <v>0</v>
      </c>
      <c r="H86" s="186" t="s">
        <v>869</v>
      </c>
      <c r="I86" s="185" t="s">
        <v>762</v>
      </c>
      <c r="J86" s="173">
        <v>0</v>
      </c>
      <c r="K86" s="186" t="s">
        <v>870</v>
      </c>
      <c r="L86" s="132" t="s">
        <v>763</v>
      </c>
      <c r="M86" s="131">
        <v>1</v>
      </c>
      <c r="N86" s="186" t="s">
        <v>871</v>
      </c>
      <c r="O86" s="185" t="s">
        <v>764</v>
      </c>
      <c r="P86" s="173">
        <v>0</v>
      </c>
      <c r="Q86" s="187" t="s">
        <v>872</v>
      </c>
    </row>
    <row r="87" spans="1:17" ht="16.5" thickBot="1" x14ac:dyDescent="0.3">
      <c r="A87" s="206"/>
      <c r="B87" s="90"/>
      <c r="C87" s="90"/>
      <c r="D87" s="92"/>
      <c r="E87" s="90"/>
      <c r="F87" s="90"/>
      <c r="G87" s="90"/>
      <c r="H87" s="90"/>
      <c r="I87" s="90"/>
      <c r="J87" s="90"/>
      <c r="K87" s="90"/>
      <c r="L87" s="90"/>
      <c r="M87" s="90"/>
      <c r="N87" s="90"/>
      <c r="O87" s="90"/>
      <c r="P87" s="90"/>
      <c r="Q87" s="90"/>
    </row>
    <row r="88" spans="1:17" x14ac:dyDescent="0.25">
      <c r="A88" s="206"/>
      <c r="B88" s="181" t="s">
        <v>814</v>
      </c>
      <c r="C88" s="151"/>
      <c r="D88" s="178"/>
      <c r="E88" s="153"/>
      <c r="F88" s="151"/>
      <c r="G88" s="152"/>
      <c r="H88" s="153"/>
      <c r="I88" s="151"/>
      <c r="J88" s="178"/>
      <c r="K88" s="153"/>
      <c r="L88" s="151"/>
      <c r="M88" s="152"/>
      <c r="N88" s="153"/>
      <c r="O88" s="151"/>
      <c r="P88" s="178"/>
      <c r="Q88" s="154"/>
    </row>
    <row r="89" spans="1:17" ht="16.5" thickBot="1" x14ac:dyDescent="0.3">
      <c r="A89" s="206"/>
      <c r="B89" s="182" t="s">
        <v>720</v>
      </c>
      <c r="C89" s="161" t="s">
        <v>765</v>
      </c>
      <c r="D89" s="173">
        <v>0</v>
      </c>
      <c r="E89" s="163" t="s">
        <v>873</v>
      </c>
      <c r="F89" s="161" t="s">
        <v>766</v>
      </c>
      <c r="G89" s="162">
        <v>0</v>
      </c>
      <c r="H89" s="163" t="s">
        <v>874</v>
      </c>
      <c r="I89" s="161" t="s">
        <v>766</v>
      </c>
      <c r="J89" s="173">
        <v>0</v>
      </c>
      <c r="K89" s="186" t="s">
        <v>874</v>
      </c>
      <c r="L89" s="161" t="s">
        <v>767</v>
      </c>
      <c r="M89" s="162">
        <v>0</v>
      </c>
      <c r="N89" s="186" t="s">
        <v>874</v>
      </c>
      <c r="O89" s="161" t="s">
        <v>767</v>
      </c>
      <c r="P89" s="173">
        <v>0</v>
      </c>
      <c r="Q89" s="164" t="s">
        <v>875</v>
      </c>
    </row>
    <row r="90" spans="1:17" x14ac:dyDescent="0.25">
      <c r="A90" s="206"/>
      <c r="B90" s="139" t="s">
        <v>798</v>
      </c>
      <c r="C90" s="200">
        <v>2</v>
      </c>
      <c r="D90" s="200"/>
      <c r="E90" s="200"/>
      <c r="F90" s="200">
        <v>2</v>
      </c>
      <c r="G90" s="200"/>
      <c r="H90" s="200"/>
      <c r="I90" s="200">
        <v>2</v>
      </c>
      <c r="J90" s="200"/>
      <c r="K90" s="200"/>
      <c r="L90" s="200">
        <v>2</v>
      </c>
      <c r="M90" s="200"/>
      <c r="N90" s="200"/>
      <c r="O90" s="200">
        <v>2</v>
      </c>
      <c r="P90" s="200"/>
      <c r="Q90" s="201"/>
    </row>
    <row r="91" spans="1:17" x14ac:dyDescent="0.25">
      <c r="A91" s="206"/>
      <c r="B91" s="140" t="s">
        <v>799</v>
      </c>
      <c r="C91" s="207">
        <v>0</v>
      </c>
      <c r="D91" s="207"/>
      <c r="E91" s="207"/>
      <c r="F91" s="202">
        <v>0</v>
      </c>
      <c r="G91" s="202"/>
      <c r="H91" s="202"/>
      <c r="I91" s="202">
        <v>0</v>
      </c>
      <c r="J91" s="202"/>
      <c r="K91" s="202"/>
      <c r="L91" s="202">
        <v>1</v>
      </c>
      <c r="M91" s="202"/>
      <c r="N91" s="202"/>
      <c r="O91" s="202">
        <v>0</v>
      </c>
      <c r="P91" s="202"/>
      <c r="Q91" s="203"/>
    </row>
    <row r="92" spans="1:17" ht="16.5" thickBot="1" x14ac:dyDescent="0.3">
      <c r="A92" s="206"/>
      <c r="B92" s="113" t="s">
        <v>797</v>
      </c>
      <c r="C92" s="204">
        <v>0</v>
      </c>
      <c r="D92" s="204"/>
      <c r="E92" s="204"/>
      <c r="F92" s="204">
        <v>0</v>
      </c>
      <c r="G92" s="204"/>
      <c r="H92" s="204"/>
      <c r="I92" s="204">
        <v>0</v>
      </c>
      <c r="J92" s="204"/>
      <c r="K92" s="204"/>
      <c r="L92" s="204">
        <v>50</v>
      </c>
      <c r="M92" s="204"/>
      <c r="N92" s="204"/>
      <c r="O92" s="204">
        <v>0</v>
      </c>
      <c r="P92" s="204"/>
      <c r="Q92" s="204"/>
    </row>
    <row r="93" spans="1:17" x14ac:dyDescent="0.25">
      <c r="A93" s="90"/>
      <c r="B93" s="90"/>
      <c r="C93" s="90"/>
      <c r="D93" s="90"/>
      <c r="E93" s="90"/>
      <c r="F93" s="90"/>
      <c r="G93" s="90"/>
      <c r="H93" s="90"/>
      <c r="I93" s="90"/>
      <c r="J93" s="90"/>
      <c r="K93" s="90"/>
      <c r="L93" s="90"/>
      <c r="M93" s="90"/>
      <c r="N93" s="90"/>
      <c r="O93" s="90"/>
      <c r="P93" s="90"/>
      <c r="Q93" s="90"/>
    </row>
    <row r="94" spans="1:17" x14ac:dyDescent="0.25">
      <c r="A94" s="90"/>
      <c r="B94" s="90"/>
      <c r="C94" s="90"/>
      <c r="D94" s="90"/>
      <c r="E94" s="90"/>
      <c r="F94" s="90"/>
      <c r="G94" s="90"/>
      <c r="H94" s="90"/>
      <c r="I94" s="90"/>
      <c r="J94" s="90"/>
      <c r="K94" s="90"/>
      <c r="L94" s="90"/>
      <c r="M94" s="90"/>
      <c r="N94" s="90"/>
      <c r="O94" s="90"/>
      <c r="P94" s="90"/>
      <c r="Q94" s="90"/>
    </row>
    <row r="95" spans="1:17" x14ac:dyDescent="0.25">
      <c r="A95" s="90"/>
      <c r="B95" s="90"/>
      <c r="C95" s="90"/>
      <c r="D95" s="90"/>
      <c r="E95" s="90"/>
      <c r="F95" s="90"/>
      <c r="G95" s="90"/>
      <c r="H95" s="90"/>
      <c r="I95" s="90"/>
      <c r="J95" s="90"/>
      <c r="K95" s="90"/>
      <c r="L95" s="90"/>
      <c r="M95" s="90"/>
      <c r="N95" s="90"/>
      <c r="O95" s="90"/>
      <c r="P95" s="90"/>
      <c r="Q95" s="90"/>
    </row>
    <row r="96" spans="1:17" x14ac:dyDescent="0.25">
      <c r="A96" s="90"/>
      <c r="B96" s="90"/>
      <c r="C96" s="90"/>
      <c r="D96" s="90"/>
      <c r="E96" s="90"/>
      <c r="F96" s="90"/>
      <c r="G96" s="90"/>
      <c r="H96" s="90"/>
      <c r="I96" s="90"/>
      <c r="J96" s="90"/>
      <c r="K96" s="90"/>
      <c r="L96" s="90"/>
      <c r="M96" s="90"/>
      <c r="N96" s="90"/>
      <c r="O96" s="90"/>
      <c r="P96" s="90"/>
      <c r="Q96" s="90"/>
    </row>
    <row r="97" spans="1:17" x14ac:dyDescent="0.25">
      <c r="A97" s="90"/>
      <c r="B97" s="90"/>
      <c r="C97" s="90"/>
      <c r="D97" s="90"/>
      <c r="E97" s="90"/>
      <c r="F97" s="90"/>
      <c r="G97" s="90"/>
      <c r="H97" s="90"/>
      <c r="I97" s="90"/>
      <c r="J97" s="90"/>
      <c r="K97" s="90"/>
      <c r="L97" s="90"/>
      <c r="M97" s="90"/>
      <c r="N97" s="90"/>
      <c r="O97" s="90"/>
      <c r="P97" s="90"/>
      <c r="Q97" s="90"/>
    </row>
    <row r="98" spans="1:17" x14ac:dyDescent="0.25">
      <c r="A98" s="90"/>
      <c r="B98" s="90"/>
      <c r="C98" s="90"/>
      <c r="D98" s="90"/>
      <c r="E98" s="90"/>
      <c r="F98" s="90"/>
      <c r="G98" s="90"/>
      <c r="H98" s="90"/>
      <c r="I98" s="90"/>
      <c r="J98" s="90"/>
      <c r="K98" s="90"/>
      <c r="L98" s="90"/>
      <c r="M98" s="90"/>
      <c r="N98" s="90"/>
      <c r="O98" s="90"/>
      <c r="P98" s="90"/>
      <c r="Q98" s="90"/>
    </row>
    <row r="99" spans="1:17" x14ac:dyDescent="0.25">
      <c r="A99" s="90"/>
      <c r="B99" s="90"/>
      <c r="C99" s="90"/>
      <c r="D99" s="90"/>
      <c r="E99" s="90"/>
      <c r="F99" s="90"/>
      <c r="G99" s="90"/>
      <c r="H99" s="90"/>
      <c r="I99" s="90"/>
      <c r="J99" s="90"/>
      <c r="K99" s="90"/>
      <c r="L99" s="90"/>
      <c r="M99" s="90"/>
      <c r="N99" s="90"/>
      <c r="O99" s="90"/>
      <c r="P99" s="90"/>
      <c r="Q99" s="90"/>
    </row>
    <row r="100" spans="1:17" x14ac:dyDescent="0.25">
      <c r="A100" s="90"/>
      <c r="B100" s="90"/>
      <c r="C100" s="90"/>
      <c r="D100" s="90"/>
      <c r="E100" s="90"/>
      <c r="F100" s="90"/>
      <c r="G100" s="90"/>
      <c r="H100" s="90"/>
      <c r="I100" s="90"/>
      <c r="J100" s="90"/>
      <c r="K100" s="90"/>
      <c r="L100" s="90"/>
      <c r="M100" s="90"/>
      <c r="N100" s="90"/>
      <c r="O100" s="90"/>
      <c r="P100" s="90"/>
      <c r="Q100" s="90"/>
    </row>
    <row r="101" spans="1:17" x14ac:dyDescent="0.25">
      <c r="A101" s="90"/>
      <c r="B101" s="90"/>
      <c r="C101" s="90"/>
      <c r="D101" s="90"/>
      <c r="E101" s="90"/>
      <c r="F101" s="90"/>
      <c r="G101" s="90"/>
      <c r="H101" s="90"/>
      <c r="I101" s="90"/>
      <c r="J101" s="90"/>
      <c r="K101" s="90"/>
      <c r="L101" s="90"/>
      <c r="M101" s="90"/>
      <c r="N101" s="90"/>
      <c r="O101" s="90"/>
      <c r="P101" s="90"/>
      <c r="Q101" s="90"/>
    </row>
    <row r="102" spans="1:17" x14ac:dyDescent="0.25">
      <c r="A102" s="90"/>
      <c r="B102" s="90"/>
      <c r="C102" s="90"/>
      <c r="D102" s="90"/>
      <c r="E102" s="90"/>
      <c r="F102" s="90"/>
      <c r="G102" s="90"/>
      <c r="H102" s="90"/>
      <c r="I102" s="90"/>
      <c r="J102" s="90"/>
      <c r="K102" s="90"/>
      <c r="L102" s="90"/>
      <c r="M102" s="90"/>
      <c r="N102" s="90"/>
      <c r="O102" s="90"/>
      <c r="P102" s="90"/>
      <c r="Q102" s="90"/>
    </row>
    <row r="103" spans="1:17" x14ac:dyDescent="0.25">
      <c r="A103" s="90"/>
      <c r="B103" s="90"/>
      <c r="C103" s="90"/>
      <c r="D103" s="90"/>
      <c r="E103" s="90"/>
      <c r="F103" s="90"/>
      <c r="G103" s="90"/>
      <c r="H103" s="90"/>
      <c r="I103" s="90"/>
      <c r="J103" s="90"/>
      <c r="K103" s="90"/>
      <c r="L103" s="90"/>
      <c r="M103" s="90"/>
      <c r="N103" s="90"/>
      <c r="O103" s="90"/>
      <c r="P103" s="90"/>
      <c r="Q103" s="90"/>
    </row>
    <row r="104" spans="1:17" x14ac:dyDescent="0.25">
      <c r="A104" s="90"/>
      <c r="B104" s="90"/>
      <c r="C104" s="90"/>
      <c r="D104" s="90"/>
      <c r="E104" s="90"/>
      <c r="F104" s="90"/>
      <c r="G104" s="90"/>
      <c r="H104" s="90"/>
      <c r="I104" s="90"/>
      <c r="J104" s="90"/>
      <c r="K104" s="90"/>
      <c r="L104" s="90"/>
      <c r="M104" s="90"/>
      <c r="N104" s="90"/>
      <c r="O104" s="90"/>
      <c r="P104" s="90"/>
      <c r="Q104" s="90"/>
    </row>
    <row r="105" spans="1:17" x14ac:dyDescent="0.25">
      <c r="A105" s="90"/>
      <c r="B105" s="90"/>
      <c r="C105" s="90"/>
      <c r="D105" s="90"/>
      <c r="E105" s="90"/>
      <c r="F105" s="90"/>
      <c r="G105" s="90"/>
      <c r="H105" s="90"/>
      <c r="I105" s="90"/>
      <c r="J105" s="90"/>
      <c r="K105" s="90"/>
      <c r="L105" s="90"/>
      <c r="M105" s="90"/>
      <c r="N105" s="90"/>
      <c r="O105" s="90"/>
      <c r="P105" s="90"/>
      <c r="Q105" s="90"/>
    </row>
    <row r="106" spans="1:17" x14ac:dyDescent="0.25">
      <c r="A106" s="90"/>
      <c r="B106" s="90"/>
      <c r="C106" s="90"/>
      <c r="D106" s="90"/>
      <c r="E106" s="90"/>
      <c r="F106" s="90"/>
      <c r="G106" s="90"/>
      <c r="H106" s="90"/>
      <c r="I106" s="90"/>
      <c r="J106" s="90"/>
      <c r="K106" s="90"/>
      <c r="L106" s="90"/>
      <c r="M106" s="90"/>
      <c r="N106" s="90"/>
      <c r="O106" s="90"/>
      <c r="P106" s="90"/>
      <c r="Q106" s="90"/>
    </row>
    <row r="107" spans="1:17" x14ac:dyDescent="0.25">
      <c r="A107" s="90"/>
      <c r="B107" s="90"/>
      <c r="C107" s="90"/>
      <c r="D107" s="90"/>
      <c r="E107" s="90"/>
      <c r="F107" s="90"/>
      <c r="G107" s="90"/>
      <c r="H107" s="90"/>
      <c r="I107" s="90"/>
      <c r="J107" s="90"/>
      <c r="K107" s="90"/>
      <c r="L107" s="90"/>
      <c r="M107" s="90"/>
      <c r="N107" s="90"/>
      <c r="O107" s="90"/>
      <c r="P107" s="90"/>
      <c r="Q107" s="90"/>
    </row>
    <row r="108" spans="1:17" x14ac:dyDescent="0.25">
      <c r="A108" s="90"/>
      <c r="B108" s="90"/>
      <c r="C108" s="90"/>
      <c r="D108" s="90"/>
      <c r="E108" s="90"/>
      <c r="F108" s="90"/>
      <c r="G108" s="90"/>
      <c r="H108" s="90"/>
      <c r="I108" s="90"/>
      <c r="J108" s="90"/>
      <c r="K108" s="90"/>
      <c r="L108" s="90"/>
      <c r="M108" s="90"/>
      <c r="N108" s="90"/>
      <c r="O108" s="90"/>
      <c r="P108" s="90"/>
      <c r="Q108" s="90"/>
    </row>
    <row r="109" spans="1:17" x14ac:dyDescent="0.25">
      <c r="A109" s="90"/>
      <c r="B109" s="90"/>
      <c r="C109" s="90"/>
      <c r="D109" s="90"/>
      <c r="E109" s="90"/>
      <c r="F109" s="90"/>
      <c r="G109" s="90"/>
      <c r="H109" s="90"/>
      <c r="I109" s="90"/>
      <c r="J109" s="90"/>
      <c r="K109" s="90"/>
      <c r="L109" s="90"/>
      <c r="M109" s="90"/>
      <c r="N109" s="90"/>
      <c r="O109" s="90"/>
      <c r="P109" s="90"/>
      <c r="Q109" s="90"/>
    </row>
    <row r="110" spans="1:17" x14ac:dyDescent="0.25">
      <c r="A110" s="90"/>
      <c r="B110" s="90"/>
      <c r="C110" s="90"/>
      <c r="D110" s="90"/>
      <c r="E110" s="90"/>
      <c r="F110" s="90"/>
      <c r="G110" s="90"/>
      <c r="H110" s="90"/>
      <c r="I110" s="90"/>
      <c r="J110" s="90"/>
      <c r="K110" s="90"/>
      <c r="L110" s="90"/>
      <c r="M110" s="90"/>
      <c r="N110" s="90"/>
      <c r="O110" s="90"/>
      <c r="P110" s="90"/>
      <c r="Q110" s="90"/>
    </row>
    <row r="111" spans="1:17" x14ac:dyDescent="0.25">
      <c r="A111" s="90"/>
      <c r="B111" s="90"/>
      <c r="C111" s="90"/>
      <c r="D111" s="90"/>
      <c r="E111" s="90"/>
      <c r="F111" s="90"/>
      <c r="G111" s="90"/>
      <c r="H111" s="90"/>
      <c r="I111" s="90"/>
      <c r="J111" s="90"/>
      <c r="K111" s="90"/>
      <c r="L111" s="90"/>
      <c r="M111" s="90"/>
      <c r="N111" s="90"/>
      <c r="O111" s="90"/>
      <c r="P111" s="90"/>
      <c r="Q111" s="90"/>
    </row>
    <row r="112" spans="1:17" x14ac:dyDescent="0.25">
      <c r="A112" s="90"/>
      <c r="B112" s="90"/>
      <c r="C112" s="90"/>
      <c r="D112" s="90"/>
      <c r="E112" s="90"/>
      <c r="F112" s="90"/>
      <c r="G112" s="90"/>
      <c r="H112" s="90"/>
      <c r="I112" s="90"/>
      <c r="J112" s="90"/>
      <c r="K112" s="90"/>
      <c r="L112" s="90"/>
      <c r="M112" s="90"/>
      <c r="N112" s="90"/>
      <c r="O112" s="90"/>
      <c r="P112" s="90"/>
      <c r="Q112" s="90"/>
    </row>
    <row r="113" spans="1:17" x14ac:dyDescent="0.25">
      <c r="A113" s="90"/>
      <c r="B113" s="90"/>
      <c r="C113" s="90"/>
      <c r="D113" s="90"/>
      <c r="E113" s="90"/>
      <c r="F113" s="90"/>
      <c r="G113" s="90"/>
      <c r="H113" s="90"/>
      <c r="I113" s="90"/>
      <c r="J113" s="90"/>
      <c r="K113" s="90"/>
      <c r="L113" s="90"/>
      <c r="M113" s="90"/>
      <c r="N113" s="90"/>
      <c r="O113" s="90"/>
      <c r="P113" s="90"/>
      <c r="Q113" s="90"/>
    </row>
    <row r="114" spans="1:17" x14ac:dyDescent="0.25">
      <c r="A114" s="90"/>
      <c r="B114" s="90"/>
      <c r="C114" s="90"/>
      <c r="D114" s="90"/>
      <c r="E114" s="90"/>
      <c r="F114" s="90"/>
      <c r="G114" s="90"/>
      <c r="H114" s="90"/>
      <c r="I114" s="90"/>
      <c r="J114" s="90"/>
      <c r="K114" s="90"/>
      <c r="L114" s="90"/>
      <c r="M114" s="90"/>
      <c r="N114" s="90"/>
      <c r="O114" s="90"/>
      <c r="P114" s="90"/>
      <c r="Q114" s="90"/>
    </row>
    <row r="115" spans="1:17" x14ac:dyDescent="0.25">
      <c r="A115" s="90"/>
      <c r="B115" s="90"/>
      <c r="C115" s="90"/>
      <c r="D115" s="90"/>
      <c r="E115" s="90"/>
      <c r="F115" s="90"/>
      <c r="G115" s="90"/>
      <c r="H115" s="90"/>
      <c r="I115" s="90"/>
      <c r="J115" s="90"/>
      <c r="K115" s="90"/>
      <c r="L115" s="90"/>
      <c r="M115" s="90"/>
      <c r="N115" s="90"/>
      <c r="O115" s="90"/>
      <c r="P115" s="90"/>
      <c r="Q115" s="90"/>
    </row>
    <row r="116" spans="1:17" x14ac:dyDescent="0.25">
      <c r="A116" s="90"/>
      <c r="B116" s="90"/>
      <c r="C116" s="90"/>
      <c r="D116" s="90"/>
      <c r="E116" s="90"/>
      <c r="F116" s="90"/>
      <c r="G116" s="90"/>
      <c r="H116" s="90"/>
      <c r="I116" s="90"/>
      <c r="J116" s="90"/>
      <c r="K116" s="90"/>
      <c r="L116" s="90"/>
      <c r="M116" s="90"/>
      <c r="N116" s="90"/>
      <c r="O116" s="90"/>
      <c r="P116" s="90"/>
      <c r="Q116" s="90"/>
    </row>
    <row r="117" spans="1:17" x14ac:dyDescent="0.25">
      <c r="A117" s="90"/>
      <c r="B117" s="90"/>
      <c r="C117" s="90"/>
      <c r="D117" s="90"/>
      <c r="E117" s="90"/>
      <c r="F117" s="90"/>
      <c r="G117" s="90"/>
      <c r="H117" s="90"/>
      <c r="I117" s="90"/>
      <c r="J117" s="90"/>
      <c r="K117" s="90"/>
      <c r="L117" s="90"/>
      <c r="M117" s="90"/>
      <c r="N117" s="90"/>
      <c r="O117" s="90"/>
      <c r="P117" s="90"/>
      <c r="Q117" s="90"/>
    </row>
    <row r="118" spans="1:17" x14ac:dyDescent="0.25">
      <c r="A118" s="90"/>
      <c r="B118" s="90"/>
      <c r="C118" s="90"/>
      <c r="D118" s="90"/>
      <c r="E118" s="90"/>
      <c r="F118" s="90"/>
      <c r="G118" s="90"/>
      <c r="H118" s="90"/>
      <c r="I118" s="90"/>
      <c r="J118" s="90"/>
      <c r="K118" s="90"/>
      <c r="L118" s="90"/>
      <c r="M118" s="90"/>
      <c r="N118" s="90"/>
      <c r="O118" s="90"/>
      <c r="P118" s="90"/>
      <c r="Q118" s="90"/>
    </row>
    <row r="119" spans="1:17" x14ac:dyDescent="0.25">
      <c r="A119" s="90"/>
      <c r="B119" s="90"/>
      <c r="C119" s="90"/>
      <c r="D119" s="90"/>
      <c r="E119" s="90"/>
      <c r="F119" s="90"/>
      <c r="G119" s="90"/>
      <c r="H119" s="90"/>
      <c r="I119" s="90"/>
      <c r="J119" s="90"/>
      <c r="K119" s="90"/>
      <c r="L119" s="90"/>
      <c r="M119" s="90"/>
      <c r="N119" s="90"/>
      <c r="O119" s="90"/>
      <c r="P119" s="90"/>
      <c r="Q119" s="90"/>
    </row>
    <row r="120" spans="1:17" x14ac:dyDescent="0.25">
      <c r="A120" s="90"/>
      <c r="B120" s="90"/>
      <c r="C120" s="90"/>
      <c r="D120" s="90"/>
      <c r="E120" s="90"/>
      <c r="F120" s="90"/>
      <c r="G120" s="90"/>
      <c r="H120" s="90"/>
      <c r="I120" s="90"/>
      <c r="J120" s="90"/>
      <c r="K120" s="90"/>
      <c r="L120" s="90"/>
      <c r="M120" s="90"/>
      <c r="N120" s="90"/>
      <c r="O120" s="90"/>
      <c r="P120" s="90"/>
      <c r="Q120" s="90"/>
    </row>
    <row r="121" spans="1:17" x14ac:dyDescent="0.25">
      <c r="A121" s="90"/>
      <c r="B121" s="90"/>
      <c r="C121" s="90"/>
      <c r="D121" s="90"/>
      <c r="E121" s="90"/>
      <c r="F121" s="90"/>
      <c r="G121" s="90"/>
      <c r="H121" s="90"/>
      <c r="I121" s="90"/>
      <c r="J121" s="90"/>
      <c r="K121" s="90"/>
      <c r="L121" s="90"/>
      <c r="M121" s="90"/>
      <c r="N121" s="90"/>
      <c r="O121" s="90"/>
      <c r="P121" s="90"/>
      <c r="Q121" s="90"/>
    </row>
    <row r="122" spans="1:17" x14ac:dyDescent="0.25">
      <c r="A122" s="90"/>
      <c r="B122" s="90"/>
      <c r="C122" s="90"/>
      <c r="D122" s="90"/>
      <c r="E122" s="90"/>
      <c r="F122" s="90"/>
      <c r="G122" s="90"/>
      <c r="H122" s="90"/>
      <c r="I122" s="90"/>
      <c r="J122" s="90"/>
      <c r="K122" s="90"/>
      <c r="L122" s="90"/>
      <c r="M122" s="90"/>
      <c r="N122" s="90"/>
      <c r="O122" s="90"/>
      <c r="P122" s="90"/>
      <c r="Q122" s="90"/>
    </row>
    <row r="123" spans="1:17" x14ac:dyDescent="0.25">
      <c r="A123" s="90"/>
      <c r="B123" s="90"/>
      <c r="C123" s="90"/>
      <c r="D123" s="90"/>
      <c r="E123" s="90"/>
      <c r="F123" s="90"/>
      <c r="G123" s="90"/>
      <c r="H123" s="90"/>
      <c r="I123" s="90"/>
      <c r="J123" s="90"/>
      <c r="K123" s="90"/>
      <c r="L123" s="90"/>
      <c r="M123" s="90"/>
      <c r="N123" s="90"/>
      <c r="O123" s="90"/>
      <c r="P123" s="90"/>
      <c r="Q123" s="90"/>
    </row>
    <row r="124" spans="1:17" x14ac:dyDescent="0.25">
      <c r="A124" s="90"/>
      <c r="B124" s="90"/>
      <c r="C124" s="90"/>
      <c r="D124" s="90"/>
      <c r="E124" s="90"/>
      <c r="F124" s="90"/>
      <c r="G124" s="90"/>
      <c r="H124" s="90"/>
      <c r="I124" s="90"/>
      <c r="J124" s="90"/>
      <c r="K124" s="90"/>
      <c r="L124" s="90"/>
      <c r="M124" s="90"/>
      <c r="N124" s="90"/>
      <c r="O124" s="90"/>
      <c r="P124" s="90"/>
      <c r="Q124" s="90"/>
    </row>
    <row r="125" spans="1:17" x14ac:dyDescent="0.25">
      <c r="A125" s="90"/>
      <c r="B125" s="90"/>
      <c r="C125" s="90"/>
      <c r="D125" s="90"/>
      <c r="E125" s="90"/>
      <c r="F125" s="90"/>
      <c r="G125" s="90"/>
      <c r="H125" s="90"/>
      <c r="I125" s="90"/>
      <c r="J125" s="90"/>
      <c r="K125" s="90"/>
      <c r="L125" s="90"/>
      <c r="M125" s="90"/>
      <c r="N125" s="90"/>
      <c r="O125" s="90"/>
      <c r="P125" s="90"/>
      <c r="Q125" s="90"/>
    </row>
    <row r="126" spans="1:17" x14ac:dyDescent="0.25">
      <c r="A126" s="90"/>
      <c r="B126" s="90"/>
      <c r="C126" s="90"/>
      <c r="D126" s="90"/>
      <c r="E126" s="90"/>
      <c r="F126" s="90"/>
      <c r="G126" s="90"/>
      <c r="H126" s="90"/>
      <c r="I126" s="90"/>
      <c r="J126" s="90"/>
      <c r="K126" s="90"/>
      <c r="L126" s="90"/>
      <c r="M126" s="90"/>
      <c r="N126" s="90"/>
      <c r="O126" s="90"/>
      <c r="P126" s="90"/>
      <c r="Q126" s="90"/>
    </row>
    <row r="127" spans="1:17" x14ac:dyDescent="0.25">
      <c r="A127" s="90"/>
      <c r="B127" s="90"/>
      <c r="C127" s="90"/>
      <c r="D127" s="90"/>
      <c r="E127" s="90"/>
      <c r="F127" s="90"/>
      <c r="G127" s="90"/>
      <c r="H127" s="90"/>
      <c r="I127" s="90"/>
      <c r="J127" s="90"/>
      <c r="K127" s="90"/>
      <c r="L127" s="90"/>
      <c r="M127" s="90"/>
      <c r="N127" s="90"/>
      <c r="O127" s="90"/>
      <c r="P127" s="90"/>
      <c r="Q127" s="90"/>
    </row>
    <row r="128" spans="1:17" x14ac:dyDescent="0.25">
      <c r="A128" s="90"/>
      <c r="B128" s="90"/>
      <c r="C128" s="90"/>
      <c r="D128" s="90"/>
      <c r="E128" s="90"/>
      <c r="F128" s="90"/>
      <c r="G128" s="90"/>
      <c r="H128" s="90"/>
      <c r="I128" s="90"/>
      <c r="J128" s="90"/>
      <c r="K128" s="90"/>
      <c r="L128" s="90"/>
      <c r="M128" s="90"/>
      <c r="N128" s="90"/>
      <c r="O128" s="90"/>
      <c r="P128" s="90"/>
      <c r="Q128" s="90"/>
    </row>
    <row r="129" spans="1:17" x14ac:dyDescent="0.25">
      <c r="A129" s="90"/>
      <c r="B129" s="90"/>
      <c r="C129" s="90"/>
      <c r="D129" s="90"/>
      <c r="E129" s="90"/>
      <c r="F129" s="90"/>
      <c r="G129" s="90"/>
      <c r="H129" s="90"/>
      <c r="I129" s="90"/>
      <c r="J129" s="90"/>
      <c r="K129" s="90"/>
      <c r="L129" s="90"/>
      <c r="M129" s="90"/>
      <c r="N129" s="90"/>
      <c r="O129" s="90"/>
      <c r="P129" s="90"/>
      <c r="Q129" s="90"/>
    </row>
    <row r="130" spans="1:17" x14ac:dyDescent="0.25">
      <c r="A130" s="90"/>
      <c r="B130" s="90"/>
      <c r="C130" s="90"/>
      <c r="D130" s="90"/>
      <c r="E130" s="90"/>
      <c r="F130" s="90"/>
      <c r="G130" s="90"/>
      <c r="H130" s="90"/>
      <c r="I130" s="90"/>
      <c r="J130" s="90"/>
      <c r="K130" s="90"/>
      <c r="L130" s="90"/>
      <c r="M130" s="90"/>
      <c r="N130" s="90"/>
      <c r="O130" s="90"/>
      <c r="P130" s="90"/>
      <c r="Q130" s="90"/>
    </row>
    <row r="131" spans="1:17" x14ac:dyDescent="0.25">
      <c r="A131" s="90"/>
      <c r="B131" s="90"/>
      <c r="C131" s="90"/>
      <c r="D131" s="90"/>
      <c r="E131" s="90"/>
      <c r="F131" s="90"/>
      <c r="G131" s="90"/>
      <c r="H131" s="90"/>
      <c r="I131" s="90"/>
      <c r="J131" s="90"/>
      <c r="K131" s="90"/>
      <c r="L131" s="90"/>
      <c r="M131" s="90"/>
      <c r="N131" s="90"/>
      <c r="O131" s="90"/>
      <c r="P131" s="90"/>
      <c r="Q131" s="90"/>
    </row>
    <row r="132" spans="1:17" x14ac:dyDescent="0.25">
      <c r="A132" s="90"/>
      <c r="B132" s="90"/>
      <c r="C132" s="90"/>
      <c r="D132" s="90"/>
      <c r="E132" s="90"/>
      <c r="F132" s="90"/>
      <c r="G132" s="90"/>
      <c r="H132" s="90"/>
      <c r="I132" s="90"/>
      <c r="J132" s="90"/>
      <c r="K132" s="90"/>
      <c r="L132" s="90"/>
      <c r="M132" s="90"/>
      <c r="N132" s="90"/>
      <c r="O132" s="90"/>
      <c r="P132" s="90"/>
      <c r="Q132" s="90"/>
    </row>
    <row r="133" spans="1:17" x14ac:dyDescent="0.25">
      <c r="A133" s="90"/>
      <c r="B133" s="90"/>
      <c r="C133" s="90"/>
      <c r="D133" s="90"/>
      <c r="E133" s="90"/>
      <c r="F133" s="90"/>
      <c r="G133" s="90"/>
      <c r="H133" s="90"/>
      <c r="I133" s="90"/>
      <c r="J133" s="90"/>
      <c r="K133" s="90"/>
      <c r="L133" s="90"/>
      <c r="M133" s="90"/>
      <c r="N133" s="90"/>
      <c r="O133" s="90"/>
      <c r="P133" s="90"/>
      <c r="Q133" s="90"/>
    </row>
    <row r="134" spans="1:17" x14ac:dyDescent="0.25">
      <c r="A134" s="90"/>
      <c r="B134" s="90"/>
      <c r="C134" s="90"/>
      <c r="D134" s="90"/>
      <c r="E134" s="90"/>
      <c r="F134" s="90"/>
      <c r="G134" s="90"/>
      <c r="H134" s="90"/>
      <c r="I134" s="90"/>
      <c r="J134" s="90"/>
      <c r="K134" s="90"/>
      <c r="L134" s="90"/>
      <c r="M134" s="90"/>
      <c r="N134" s="90"/>
      <c r="O134" s="90"/>
      <c r="P134" s="90"/>
      <c r="Q134" s="90"/>
    </row>
    <row r="135" spans="1:17" x14ac:dyDescent="0.25">
      <c r="A135" s="90"/>
      <c r="B135" s="90"/>
      <c r="C135" s="90"/>
      <c r="D135" s="90"/>
      <c r="E135" s="90"/>
      <c r="F135" s="90"/>
      <c r="G135" s="90"/>
      <c r="H135" s="90"/>
      <c r="I135" s="90"/>
      <c r="J135" s="90"/>
      <c r="K135" s="90"/>
      <c r="L135" s="90"/>
      <c r="M135" s="90"/>
      <c r="N135" s="90"/>
      <c r="O135" s="90"/>
      <c r="P135" s="90"/>
      <c r="Q135" s="90"/>
    </row>
    <row r="136" spans="1:17" x14ac:dyDescent="0.25">
      <c r="A136" s="90"/>
      <c r="B136" s="90"/>
      <c r="C136" s="90"/>
      <c r="D136" s="90"/>
      <c r="E136" s="90"/>
      <c r="F136" s="90"/>
      <c r="G136" s="90"/>
      <c r="H136" s="90"/>
      <c r="I136" s="90"/>
      <c r="J136" s="90"/>
      <c r="K136" s="90"/>
      <c r="L136" s="90"/>
      <c r="M136" s="90"/>
      <c r="N136" s="90"/>
      <c r="O136" s="90"/>
      <c r="P136" s="90"/>
      <c r="Q136" s="90"/>
    </row>
    <row r="137" spans="1:17" x14ac:dyDescent="0.25">
      <c r="A137" s="90"/>
      <c r="B137" s="90"/>
      <c r="C137" s="90"/>
      <c r="D137" s="90"/>
      <c r="E137" s="90"/>
      <c r="F137" s="90"/>
      <c r="G137" s="90"/>
      <c r="H137" s="90"/>
      <c r="I137" s="90"/>
      <c r="J137" s="90"/>
      <c r="K137" s="90"/>
      <c r="L137" s="90"/>
      <c r="M137" s="90"/>
      <c r="N137" s="90"/>
      <c r="O137" s="90"/>
      <c r="P137" s="90"/>
      <c r="Q137" s="90"/>
    </row>
    <row r="138" spans="1:17" x14ac:dyDescent="0.25">
      <c r="A138" s="90"/>
      <c r="B138" s="90"/>
      <c r="C138" s="90"/>
      <c r="D138" s="90"/>
      <c r="E138" s="90"/>
      <c r="F138" s="90"/>
      <c r="G138" s="90"/>
      <c r="H138" s="90"/>
      <c r="I138" s="90"/>
      <c r="J138" s="90"/>
      <c r="K138" s="90"/>
      <c r="L138" s="90"/>
      <c r="M138" s="90"/>
      <c r="N138" s="90"/>
      <c r="O138" s="90"/>
      <c r="P138" s="90"/>
      <c r="Q138" s="90"/>
    </row>
    <row r="139" spans="1:17" x14ac:dyDescent="0.25">
      <c r="A139" s="90"/>
      <c r="B139" s="90"/>
      <c r="C139" s="90"/>
      <c r="D139" s="90"/>
      <c r="E139" s="90"/>
      <c r="F139" s="90"/>
      <c r="G139" s="90"/>
      <c r="H139" s="90"/>
      <c r="I139" s="90"/>
      <c r="J139" s="90"/>
      <c r="K139" s="90"/>
      <c r="L139" s="90"/>
      <c r="M139" s="90"/>
      <c r="N139" s="90"/>
      <c r="O139" s="90"/>
      <c r="P139" s="90"/>
      <c r="Q139" s="90"/>
    </row>
    <row r="140" spans="1:17" x14ac:dyDescent="0.25">
      <c r="A140" s="90"/>
      <c r="B140" s="90"/>
      <c r="C140" s="90"/>
      <c r="D140" s="90"/>
      <c r="E140" s="90"/>
      <c r="F140" s="90"/>
      <c r="G140" s="90"/>
      <c r="H140" s="90"/>
      <c r="I140" s="90"/>
      <c r="J140" s="90"/>
      <c r="K140" s="90"/>
      <c r="L140" s="90"/>
      <c r="M140" s="90"/>
      <c r="N140" s="90"/>
      <c r="O140" s="90"/>
      <c r="P140" s="90"/>
      <c r="Q140" s="90"/>
    </row>
    <row r="141" spans="1:17" x14ac:dyDescent="0.25">
      <c r="A141" s="90"/>
      <c r="B141" s="90"/>
      <c r="C141" s="90"/>
      <c r="D141" s="90"/>
      <c r="E141" s="90"/>
      <c r="F141" s="90"/>
      <c r="G141" s="90"/>
      <c r="H141" s="90"/>
      <c r="I141" s="90"/>
      <c r="J141" s="90"/>
      <c r="K141" s="90"/>
      <c r="L141" s="90"/>
      <c r="M141" s="90"/>
      <c r="N141" s="90"/>
      <c r="O141" s="90"/>
      <c r="P141" s="90"/>
      <c r="Q141" s="90"/>
    </row>
    <row r="142" spans="1:17" x14ac:dyDescent="0.25">
      <c r="A142" s="90"/>
      <c r="B142" s="90"/>
      <c r="C142" s="90"/>
      <c r="D142" s="90"/>
      <c r="E142" s="90"/>
      <c r="F142" s="90"/>
      <c r="G142" s="90"/>
      <c r="H142" s="90"/>
      <c r="I142" s="90"/>
      <c r="J142" s="90"/>
      <c r="K142" s="90"/>
      <c r="L142" s="90"/>
      <c r="M142" s="90"/>
      <c r="N142" s="90"/>
      <c r="O142" s="90"/>
      <c r="P142" s="90"/>
      <c r="Q142" s="90"/>
    </row>
    <row r="143" spans="1:17" x14ac:dyDescent="0.25">
      <c r="A143" s="90"/>
      <c r="B143" s="90"/>
      <c r="C143" s="90"/>
      <c r="D143" s="90"/>
      <c r="E143" s="90"/>
      <c r="F143" s="90"/>
      <c r="G143" s="90"/>
      <c r="H143" s="90"/>
      <c r="I143" s="90"/>
      <c r="J143" s="90"/>
      <c r="K143" s="90"/>
      <c r="L143" s="90"/>
      <c r="M143" s="90"/>
      <c r="N143" s="90"/>
      <c r="O143" s="90"/>
      <c r="P143" s="90"/>
      <c r="Q143" s="90"/>
    </row>
    <row r="144" spans="1:17" x14ac:dyDescent="0.25">
      <c r="A144" s="90"/>
      <c r="B144" s="90"/>
      <c r="C144" s="90"/>
      <c r="D144" s="90"/>
      <c r="E144" s="90"/>
      <c r="F144" s="90"/>
      <c r="G144" s="90"/>
      <c r="H144" s="90"/>
      <c r="I144" s="90"/>
      <c r="J144" s="90"/>
      <c r="K144" s="90"/>
      <c r="L144" s="90"/>
      <c r="M144" s="90"/>
      <c r="N144" s="90"/>
      <c r="O144" s="90"/>
      <c r="P144" s="90"/>
      <c r="Q144" s="90"/>
    </row>
    <row r="145" spans="1:17" x14ac:dyDescent="0.25">
      <c r="A145" s="90"/>
      <c r="B145" s="90"/>
      <c r="C145" s="90"/>
      <c r="D145" s="90"/>
      <c r="E145" s="90"/>
      <c r="F145" s="90"/>
      <c r="G145" s="90"/>
      <c r="H145" s="90"/>
      <c r="I145" s="90"/>
      <c r="J145" s="90"/>
      <c r="K145" s="90"/>
      <c r="L145" s="90"/>
      <c r="M145" s="90"/>
      <c r="N145" s="90"/>
      <c r="O145" s="90"/>
      <c r="P145" s="90"/>
      <c r="Q145" s="90"/>
    </row>
    <row r="146" spans="1:17" x14ac:dyDescent="0.25">
      <c r="A146" s="90"/>
      <c r="B146" s="90"/>
      <c r="C146" s="90"/>
      <c r="D146" s="90"/>
      <c r="E146" s="90"/>
      <c r="F146" s="90"/>
      <c r="G146" s="90"/>
      <c r="H146" s="90"/>
      <c r="I146" s="90"/>
      <c r="J146" s="90"/>
      <c r="K146" s="90"/>
      <c r="L146" s="90"/>
      <c r="M146" s="90"/>
      <c r="N146" s="90"/>
      <c r="O146" s="90"/>
      <c r="P146" s="90"/>
      <c r="Q146" s="90"/>
    </row>
    <row r="147" spans="1:17" x14ac:dyDescent="0.25">
      <c r="A147" s="90"/>
      <c r="B147" s="90"/>
      <c r="C147" s="90"/>
      <c r="D147" s="90"/>
      <c r="E147" s="90"/>
      <c r="F147" s="90"/>
      <c r="G147" s="90"/>
      <c r="H147" s="90"/>
      <c r="I147" s="90"/>
      <c r="J147" s="90"/>
      <c r="K147" s="90"/>
      <c r="L147" s="90"/>
      <c r="M147" s="90"/>
      <c r="N147" s="90"/>
      <c r="O147" s="90"/>
      <c r="P147" s="90"/>
      <c r="Q147" s="90"/>
    </row>
    <row r="148" spans="1:17" x14ac:dyDescent="0.25">
      <c r="A148" s="90"/>
      <c r="B148" s="90"/>
      <c r="C148" s="90"/>
      <c r="D148" s="90"/>
      <c r="E148" s="90"/>
      <c r="F148" s="90"/>
      <c r="G148" s="90"/>
      <c r="H148" s="90"/>
      <c r="I148" s="90"/>
      <c r="J148" s="90"/>
      <c r="K148" s="90"/>
      <c r="L148" s="90"/>
      <c r="M148" s="90"/>
      <c r="N148" s="90"/>
      <c r="O148" s="90"/>
      <c r="P148" s="90"/>
      <c r="Q148" s="90"/>
    </row>
    <row r="149" spans="1:17" x14ac:dyDescent="0.25">
      <c r="A149" s="90"/>
      <c r="B149" s="90"/>
      <c r="C149" s="90"/>
      <c r="D149" s="90"/>
      <c r="E149" s="90"/>
      <c r="F149" s="90"/>
      <c r="G149" s="90"/>
      <c r="H149" s="90"/>
      <c r="I149" s="90"/>
      <c r="J149" s="90"/>
      <c r="K149" s="90"/>
      <c r="L149" s="90"/>
      <c r="M149" s="90"/>
      <c r="N149" s="90"/>
      <c r="O149" s="90"/>
      <c r="P149" s="90"/>
      <c r="Q149" s="90"/>
    </row>
    <row r="150" spans="1:17" x14ac:dyDescent="0.25">
      <c r="A150" s="90"/>
      <c r="B150" s="90"/>
      <c r="C150" s="90"/>
      <c r="D150" s="90"/>
      <c r="E150" s="90"/>
      <c r="F150" s="90"/>
      <c r="G150" s="90"/>
      <c r="H150" s="90"/>
      <c r="I150" s="90"/>
      <c r="J150" s="90"/>
      <c r="K150" s="90"/>
      <c r="L150" s="90"/>
      <c r="M150" s="90"/>
      <c r="N150" s="90"/>
      <c r="O150" s="90"/>
      <c r="P150" s="90"/>
      <c r="Q150" s="90"/>
    </row>
    <row r="151" spans="1:17" x14ac:dyDescent="0.25">
      <c r="A151" s="90"/>
      <c r="B151" s="90"/>
      <c r="C151" s="90"/>
      <c r="D151" s="90"/>
      <c r="E151" s="90"/>
      <c r="F151" s="90"/>
      <c r="G151" s="90"/>
      <c r="H151" s="90"/>
      <c r="I151" s="90"/>
      <c r="J151" s="90"/>
      <c r="K151" s="90"/>
      <c r="L151" s="90"/>
      <c r="M151" s="90"/>
      <c r="N151" s="90"/>
      <c r="O151" s="90"/>
      <c r="P151" s="90"/>
      <c r="Q151" s="90"/>
    </row>
    <row r="152" spans="1:17" x14ac:dyDescent="0.25">
      <c r="A152" s="90"/>
      <c r="B152" s="90"/>
      <c r="C152" s="90"/>
      <c r="D152" s="90"/>
      <c r="E152" s="90"/>
      <c r="F152" s="90"/>
      <c r="G152" s="90"/>
      <c r="H152" s="90"/>
      <c r="I152" s="90"/>
      <c r="J152" s="90"/>
      <c r="K152" s="90"/>
      <c r="L152" s="90"/>
      <c r="M152" s="90"/>
      <c r="N152" s="90"/>
      <c r="O152" s="90"/>
      <c r="P152" s="90"/>
      <c r="Q152" s="90"/>
    </row>
    <row r="153" spans="1:17" x14ac:dyDescent="0.25">
      <c r="A153" s="90"/>
      <c r="B153" s="90"/>
      <c r="C153" s="90"/>
      <c r="D153" s="90"/>
      <c r="E153" s="90"/>
      <c r="F153" s="90"/>
      <c r="G153" s="90"/>
      <c r="H153" s="90"/>
      <c r="I153" s="90"/>
      <c r="J153" s="90"/>
      <c r="K153" s="90"/>
      <c r="L153" s="90"/>
      <c r="M153" s="90"/>
      <c r="N153" s="90"/>
      <c r="O153" s="90"/>
      <c r="P153" s="90"/>
      <c r="Q153" s="90"/>
    </row>
    <row r="154" spans="1:17" x14ac:dyDescent="0.25">
      <c r="A154" s="90"/>
      <c r="B154" s="90"/>
      <c r="C154" s="90"/>
      <c r="D154" s="90"/>
      <c r="E154" s="90"/>
      <c r="F154" s="90"/>
      <c r="G154" s="90"/>
      <c r="H154" s="90"/>
      <c r="I154" s="90"/>
      <c r="J154" s="90"/>
      <c r="K154" s="90"/>
      <c r="L154" s="90"/>
      <c r="M154" s="90"/>
      <c r="N154" s="90"/>
      <c r="O154" s="90"/>
      <c r="P154" s="90"/>
      <c r="Q154" s="90"/>
    </row>
    <row r="155" spans="1:17" x14ac:dyDescent="0.25">
      <c r="A155" s="90"/>
      <c r="B155" s="90"/>
      <c r="C155" s="90"/>
      <c r="D155" s="90"/>
      <c r="E155" s="90"/>
      <c r="F155" s="90"/>
      <c r="G155" s="90"/>
      <c r="H155" s="90"/>
      <c r="I155" s="90"/>
      <c r="J155" s="90"/>
      <c r="K155" s="90"/>
      <c r="L155" s="90"/>
      <c r="M155" s="90"/>
      <c r="N155" s="90"/>
      <c r="O155" s="90"/>
      <c r="P155" s="90"/>
      <c r="Q155" s="90"/>
    </row>
    <row r="156" spans="1:17" x14ac:dyDescent="0.25">
      <c r="A156" s="90"/>
      <c r="B156" s="90"/>
      <c r="C156" s="90"/>
      <c r="D156" s="90"/>
      <c r="E156" s="90"/>
      <c r="F156" s="90"/>
      <c r="G156" s="90"/>
      <c r="H156" s="90"/>
      <c r="I156" s="90"/>
      <c r="J156" s="90"/>
      <c r="K156" s="90"/>
      <c r="L156" s="90"/>
      <c r="M156" s="90"/>
      <c r="N156" s="90"/>
      <c r="O156" s="90"/>
      <c r="P156" s="90"/>
      <c r="Q156" s="90"/>
    </row>
    <row r="157" spans="1:17" x14ac:dyDescent="0.25">
      <c r="A157" s="90"/>
      <c r="B157" s="90"/>
      <c r="C157" s="90"/>
      <c r="D157" s="90"/>
      <c r="E157" s="90"/>
      <c r="F157" s="90"/>
      <c r="G157" s="90"/>
      <c r="H157" s="90"/>
      <c r="I157" s="90"/>
      <c r="J157" s="90"/>
      <c r="K157" s="90"/>
      <c r="L157" s="90"/>
      <c r="M157" s="90"/>
      <c r="N157" s="90"/>
      <c r="O157" s="90"/>
      <c r="P157" s="90"/>
      <c r="Q157" s="90"/>
    </row>
    <row r="158" spans="1:17" x14ac:dyDescent="0.25">
      <c r="A158" s="90"/>
      <c r="B158" s="90"/>
      <c r="C158" s="90"/>
      <c r="D158" s="90"/>
      <c r="E158" s="90"/>
      <c r="F158" s="90"/>
      <c r="G158" s="90"/>
      <c r="H158" s="90"/>
      <c r="I158" s="90"/>
      <c r="J158" s="90"/>
      <c r="K158" s="90"/>
      <c r="L158" s="90"/>
      <c r="M158" s="90"/>
      <c r="N158" s="90"/>
      <c r="O158" s="90"/>
      <c r="P158" s="90"/>
      <c r="Q158" s="90"/>
    </row>
    <row r="159" spans="1:17" x14ac:dyDescent="0.25">
      <c r="A159" s="90"/>
      <c r="B159" s="90"/>
      <c r="C159" s="90"/>
      <c r="D159" s="90"/>
      <c r="E159" s="90"/>
      <c r="F159" s="90"/>
      <c r="G159" s="90"/>
      <c r="H159" s="90"/>
      <c r="I159" s="90"/>
      <c r="J159" s="90"/>
      <c r="K159" s="90"/>
      <c r="L159" s="90"/>
      <c r="M159" s="90"/>
      <c r="N159" s="90"/>
      <c r="O159" s="90"/>
      <c r="P159" s="90"/>
      <c r="Q159" s="90"/>
    </row>
    <row r="160" spans="1:17" x14ac:dyDescent="0.25">
      <c r="A160" s="90"/>
      <c r="B160" s="90"/>
      <c r="C160" s="90"/>
      <c r="D160" s="90"/>
      <c r="E160" s="90"/>
      <c r="F160" s="90"/>
      <c r="G160" s="90"/>
      <c r="H160" s="90"/>
      <c r="I160" s="90"/>
      <c r="J160" s="90"/>
      <c r="K160" s="90"/>
      <c r="L160" s="90"/>
      <c r="M160" s="90"/>
      <c r="N160" s="90"/>
      <c r="O160" s="90"/>
      <c r="P160" s="90"/>
      <c r="Q160" s="90"/>
    </row>
    <row r="161" spans="1:17" x14ac:dyDescent="0.25">
      <c r="A161" s="90"/>
      <c r="B161" s="90"/>
      <c r="C161" s="90"/>
      <c r="D161" s="90"/>
      <c r="E161" s="90"/>
      <c r="F161" s="90"/>
      <c r="G161" s="90"/>
      <c r="H161" s="90"/>
      <c r="I161" s="90"/>
      <c r="J161" s="90"/>
      <c r="K161" s="90"/>
      <c r="L161" s="90"/>
      <c r="M161" s="90"/>
      <c r="N161" s="90"/>
      <c r="O161" s="90"/>
      <c r="P161" s="90"/>
      <c r="Q161" s="90"/>
    </row>
    <row r="162" spans="1:17" x14ac:dyDescent="0.25">
      <c r="A162" s="90"/>
      <c r="B162" s="90"/>
      <c r="C162" s="90"/>
      <c r="D162" s="90"/>
      <c r="E162" s="90"/>
      <c r="F162" s="90"/>
      <c r="G162" s="90"/>
      <c r="H162" s="90"/>
      <c r="I162" s="90"/>
      <c r="J162" s="90"/>
      <c r="K162" s="90"/>
      <c r="L162" s="90"/>
      <c r="M162" s="90"/>
      <c r="N162" s="90"/>
      <c r="O162" s="90"/>
      <c r="P162" s="90"/>
      <c r="Q162" s="90"/>
    </row>
    <row r="163" spans="1:17" x14ac:dyDescent="0.25">
      <c r="A163" s="90"/>
      <c r="B163" s="90"/>
      <c r="C163" s="90"/>
      <c r="D163" s="90"/>
      <c r="E163" s="90"/>
      <c r="F163" s="90"/>
      <c r="G163" s="90"/>
      <c r="H163" s="90"/>
      <c r="I163" s="90"/>
      <c r="J163" s="90"/>
      <c r="K163" s="90"/>
      <c r="L163" s="90"/>
      <c r="M163" s="90"/>
      <c r="N163" s="90"/>
      <c r="O163" s="90"/>
      <c r="P163" s="90"/>
      <c r="Q163" s="90"/>
    </row>
    <row r="164" spans="1:17" x14ac:dyDescent="0.25">
      <c r="A164" s="90"/>
      <c r="B164" s="90"/>
      <c r="C164" s="90"/>
      <c r="D164" s="90"/>
      <c r="E164" s="90"/>
      <c r="F164" s="90"/>
      <c r="G164" s="90"/>
      <c r="H164" s="90"/>
      <c r="I164" s="90"/>
      <c r="J164" s="90"/>
      <c r="K164" s="90"/>
      <c r="L164" s="90"/>
      <c r="M164" s="90"/>
      <c r="N164" s="90"/>
      <c r="O164" s="90"/>
      <c r="P164" s="90"/>
      <c r="Q164" s="90"/>
    </row>
    <row r="165" spans="1:17" x14ac:dyDescent="0.25">
      <c r="A165" s="90"/>
      <c r="B165" s="90"/>
      <c r="C165" s="90"/>
      <c r="D165" s="90"/>
      <c r="E165" s="90"/>
      <c r="F165" s="90"/>
      <c r="G165" s="90"/>
      <c r="H165" s="90"/>
      <c r="I165" s="90"/>
      <c r="J165" s="90"/>
      <c r="K165" s="90"/>
      <c r="L165" s="90"/>
      <c r="M165" s="90"/>
      <c r="N165" s="90"/>
      <c r="O165" s="90"/>
      <c r="P165" s="90"/>
      <c r="Q165" s="90"/>
    </row>
    <row r="166" spans="1:17" x14ac:dyDescent="0.25">
      <c r="A166" s="90"/>
      <c r="B166" s="90"/>
      <c r="C166" s="90"/>
      <c r="D166" s="90"/>
      <c r="E166" s="90"/>
      <c r="F166" s="90"/>
      <c r="G166" s="90"/>
      <c r="H166" s="90"/>
      <c r="I166" s="90"/>
      <c r="J166" s="90"/>
      <c r="K166" s="90"/>
      <c r="L166" s="90"/>
      <c r="M166" s="90"/>
      <c r="N166" s="90"/>
      <c r="O166" s="90"/>
      <c r="P166" s="90"/>
      <c r="Q166" s="90"/>
    </row>
    <row r="167" spans="1:17" x14ac:dyDescent="0.25">
      <c r="A167" s="90"/>
      <c r="B167" s="90"/>
      <c r="C167" s="90"/>
      <c r="D167" s="90"/>
      <c r="E167" s="90"/>
      <c r="F167" s="90"/>
      <c r="G167" s="90"/>
      <c r="H167" s="90"/>
      <c r="I167" s="90"/>
      <c r="J167" s="90"/>
      <c r="K167" s="90"/>
      <c r="L167" s="90"/>
      <c r="M167" s="90"/>
      <c r="N167" s="90"/>
      <c r="O167" s="90"/>
      <c r="P167" s="90"/>
      <c r="Q167" s="90"/>
    </row>
    <row r="168" spans="1:17" x14ac:dyDescent="0.25">
      <c r="A168" s="90"/>
      <c r="B168" s="90"/>
      <c r="C168" s="90"/>
      <c r="D168" s="90"/>
      <c r="E168" s="90"/>
      <c r="F168" s="90"/>
      <c r="G168" s="90"/>
      <c r="H168" s="90"/>
      <c r="I168" s="90"/>
      <c r="J168" s="90"/>
      <c r="K168" s="90"/>
      <c r="L168" s="90"/>
      <c r="M168" s="90"/>
      <c r="N168" s="90"/>
      <c r="O168" s="90"/>
      <c r="P168" s="90"/>
      <c r="Q168" s="90"/>
    </row>
    <row r="169" spans="1:17" x14ac:dyDescent="0.25">
      <c r="A169" s="90"/>
      <c r="B169" s="90"/>
      <c r="C169" s="90"/>
      <c r="D169" s="90"/>
      <c r="E169" s="90"/>
      <c r="F169" s="90"/>
      <c r="G169" s="90"/>
      <c r="H169" s="90"/>
      <c r="I169" s="90"/>
      <c r="J169" s="90"/>
      <c r="K169" s="90"/>
      <c r="L169" s="90"/>
      <c r="M169" s="90"/>
      <c r="N169" s="90"/>
      <c r="O169" s="90"/>
      <c r="P169" s="90"/>
      <c r="Q169" s="90"/>
    </row>
    <row r="170" spans="1:17" x14ac:dyDescent="0.25">
      <c r="A170" s="90"/>
      <c r="B170" s="90"/>
      <c r="C170" s="90"/>
      <c r="D170" s="90"/>
      <c r="E170" s="90"/>
      <c r="F170" s="90"/>
      <c r="G170" s="90"/>
      <c r="H170" s="90"/>
      <c r="I170" s="90"/>
      <c r="J170" s="90"/>
      <c r="K170" s="90"/>
      <c r="L170" s="90"/>
      <c r="M170" s="90"/>
      <c r="N170" s="90"/>
      <c r="O170" s="90"/>
      <c r="P170" s="90"/>
      <c r="Q170" s="90"/>
    </row>
    <row r="171" spans="1:17" x14ac:dyDescent="0.25">
      <c r="A171" s="90"/>
      <c r="B171" s="90"/>
      <c r="C171" s="90"/>
      <c r="D171" s="90"/>
      <c r="E171" s="90"/>
      <c r="F171" s="90"/>
      <c r="G171" s="90"/>
      <c r="H171" s="90"/>
      <c r="I171" s="90"/>
      <c r="J171" s="90"/>
      <c r="K171" s="90"/>
      <c r="L171" s="90"/>
      <c r="M171" s="90"/>
      <c r="N171" s="90"/>
      <c r="O171" s="90"/>
      <c r="P171" s="90"/>
      <c r="Q171" s="90"/>
    </row>
    <row r="172" spans="1:17" x14ac:dyDescent="0.25">
      <c r="A172" s="90"/>
      <c r="B172" s="90"/>
      <c r="C172" s="90"/>
      <c r="D172" s="90"/>
      <c r="E172" s="90"/>
      <c r="F172" s="90"/>
      <c r="G172" s="90"/>
      <c r="H172" s="90"/>
      <c r="I172" s="90"/>
      <c r="J172" s="90"/>
      <c r="K172" s="90"/>
      <c r="L172" s="90"/>
      <c r="M172" s="90"/>
      <c r="N172" s="90"/>
      <c r="O172" s="90"/>
      <c r="P172" s="90"/>
      <c r="Q172" s="90"/>
    </row>
    <row r="173" spans="1:17" x14ac:dyDescent="0.25">
      <c r="A173" s="90"/>
      <c r="B173" s="90"/>
      <c r="C173" s="90"/>
      <c r="D173" s="90"/>
      <c r="E173" s="90"/>
      <c r="F173" s="90"/>
      <c r="G173" s="90"/>
      <c r="H173" s="90"/>
      <c r="I173" s="90"/>
      <c r="J173" s="90"/>
      <c r="K173" s="90"/>
      <c r="L173" s="90"/>
      <c r="M173" s="90"/>
      <c r="N173" s="90"/>
      <c r="O173" s="90"/>
      <c r="P173" s="90"/>
      <c r="Q173" s="90"/>
    </row>
    <row r="174" spans="1:17" x14ac:dyDescent="0.25">
      <c r="A174" s="90"/>
      <c r="B174" s="90"/>
      <c r="C174" s="90"/>
      <c r="D174" s="90"/>
      <c r="E174" s="90"/>
      <c r="F174" s="90"/>
      <c r="G174" s="90"/>
      <c r="H174" s="90"/>
      <c r="I174" s="90"/>
      <c r="J174" s="90"/>
      <c r="K174" s="90"/>
      <c r="L174" s="90"/>
      <c r="M174" s="90"/>
      <c r="N174" s="90"/>
      <c r="O174" s="90"/>
      <c r="P174" s="90"/>
      <c r="Q174" s="90"/>
    </row>
    <row r="175" spans="1:17" x14ac:dyDescent="0.25">
      <c r="A175" s="90"/>
      <c r="B175" s="90"/>
      <c r="C175" s="90"/>
      <c r="D175" s="90"/>
      <c r="E175" s="90"/>
      <c r="F175" s="90"/>
      <c r="G175" s="90"/>
      <c r="H175" s="90"/>
      <c r="I175" s="90"/>
      <c r="J175" s="90"/>
      <c r="K175" s="90"/>
      <c r="L175" s="90"/>
      <c r="M175" s="90"/>
      <c r="N175" s="90"/>
      <c r="O175" s="90"/>
      <c r="P175" s="90"/>
      <c r="Q175" s="90"/>
    </row>
    <row r="176" spans="1:17" x14ac:dyDescent="0.25">
      <c r="A176" s="90"/>
      <c r="B176" s="90"/>
      <c r="C176" s="90"/>
      <c r="D176" s="90"/>
      <c r="E176" s="90"/>
      <c r="F176" s="90"/>
      <c r="G176" s="90"/>
      <c r="H176" s="90"/>
      <c r="I176" s="90"/>
      <c r="J176" s="90"/>
      <c r="K176" s="90"/>
      <c r="L176" s="90"/>
      <c r="M176" s="90"/>
      <c r="N176" s="90"/>
      <c r="O176" s="90"/>
      <c r="P176" s="90"/>
      <c r="Q176" s="90"/>
    </row>
    <row r="177" spans="1:17" x14ac:dyDescent="0.25">
      <c r="A177" s="90"/>
      <c r="B177" s="90"/>
      <c r="C177" s="90"/>
      <c r="D177" s="90"/>
      <c r="E177" s="90"/>
      <c r="F177" s="90"/>
      <c r="G177" s="90"/>
      <c r="H177" s="90"/>
      <c r="I177" s="90"/>
      <c r="J177" s="90"/>
      <c r="K177" s="90"/>
      <c r="L177" s="90"/>
      <c r="M177" s="90"/>
      <c r="N177" s="90"/>
      <c r="O177" s="90"/>
      <c r="P177" s="90"/>
      <c r="Q177" s="90"/>
    </row>
    <row r="178" spans="1:17" x14ac:dyDescent="0.25">
      <c r="A178" s="90"/>
      <c r="B178" s="90"/>
      <c r="C178" s="90"/>
      <c r="D178" s="90"/>
      <c r="E178" s="90"/>
      <c r="F178" s="90"/>
      <c r="G178" s="90"/>
      <c r="H178" s="90"/>
      <c r="I178" s="90"/>
      <c r="J178" s="90"/>
      <c r="K178" s="90"/>
      <c r="L178" s="90"/>
      <c r="M178" s="90"/>
      <c r="N178" s="90"/>
      <c r="O178" s="90"/>
      <c r="P178" s="90"/>
      <c r="Q178" s="90"/>
    </row>
    <row r="179" spans="1:17" x14ac:dyDescent="0.25">
      <c r="A179" s="90"/>
      <c r="B179" s="90"/>
      <c r="C179" s="90"/>
      <c r="D179" s="90"/>
      <c r="E179" s="90"/>
      <c r="F179" s="90"/>
      <c r="G179" s="90"/>
      <c r="H179" s="90"/>
      <c r="I179" s="90"/>
      <c r="J179" s="90"/>
      <c r="K179" s="90"/>
      <c r="L179" s="90"/>
      <c r="M179" s="90"/>
      <c r="N179" s="90"/>
      <c r="O179" s="90"/>
      <c r="P179" s="90"/>
      <c r="Q179" s="90"/>
    </row>
    <row r="180" spans="1:17" x14ac:dyDescent="0.25">
      <c r="A180" s="90"/>
      <c r="B180" s="90"/>
      <c r="C180" s="90"/>
      <c r="D180" s="90"/>
      <c r="E180" s="90"/>
      <c r="F180" s="90"/>
      <c r="G180" s="90"/>
      <c r="H180" s="90"/>
      <c r="I180" s="90"/>
      <c r="J180" s="90"/>
      <c r="K180" s="90"/>
      <c r="L180" s="90"/>
      <c r="M180" s="90"/>
      <c r="N180" s="90"/>
      <c r="O180" s="90"/>
      <c r="P180" s="90"/>
      <c r="Q180" s="90"/>
    </row>
    <row r="181" spans="1:17" x14ac:dyDescent="0.25">
      <c r="A181" s="90"/>
      <c r="B181" s="90"/>
      <c r="C181" s="90"/>
      <c r="D181" s="90"/>
      <c r="E181" s="90"/>
      <c r="F181" s="90"/>
      <c r="G181" s="90"/>
      <c r="H181" s="90"/>
      <c r="I181" s="90"/>
      <c r="J181" s="90"/>
      <c r="K181" s="90"/>
      <c r="L181" s="90"/>
      <c r="M181" s="90"/>
      <c r="N181" s="90"/>
      <c r="O181" s="90"/>
      <c r="P181" s="90"/>
      <c r="Q181" s="90"/>
    </row>
    <row r="182" spans="1:17" x14ac:dyDescent="0.25">
      <c r="A182" s="90"/>
      <c r="B182" s="90"/>
      <c r="C182" s="90"/>
      <c r="D182" s="90"/>
      <c r="E182" s="90"/>
      <c r="F182" s="90"/>
      <c r="G182" s="90"/>
      <c r="H182" s="90"/>
      <c r="I182" s="90"/>
      <c r="J182" s="90"/>
      <c r="K182" s="90"/>
      <c r="L182" s="90"/>
      <c r="M182" s="90"/>
      <c r="N182" s="90"/>
      <c r="O182" s="90"/>
      <c r="P182" s="90"/>
      <c r="Q182" s="90"/>
    </row>
    <row r="183" spans="1:17" x14ac:dyDescent="0.25">
      <c r="A183" s="90"/>
      <c r="B183" s="90"/>
      <c r="C183" s="90"/>
      <c r="D183" s="90"/>
      <c r="E183" s="90"/>
      <c r="F183" s="90"/>
      <c r="G183" s="90"/>
      <c r="H183" s="90"/>
      <c r="I183" s="90"/>
      <c r="J183" s="90"/>
      <c r="K183" s="90"/>
      <c r="L183" s="90"/>
      <c r="M183" s="90"/>
      <c r="N183" s="90"/>
      <c r="O183" s="90"/>
      <c r="P183" s="90"/>
      <c r="Q183" s="90"/>
    </row>
    <row r="184" spans="1:17" x14ac:dyDescent="0.25">
      <c r="A184" s="90"/>
      <c r="B184" s="90"/>
      <c r="C184" s="90"/>
      <c r="D184" s="90"/>
      <c r="E184" s="90"/>
      <c r="F184" s="90"/>
      <c r="G184" s="90"/>
      <c r="H184" s="90"/>
      <c r="I184" s="90"/>
      <c r="J184" s="90"/>
      <c r="K184" s="90"/>
      <c r="L184" s="90"/>
      <c r="M184" s="90"/>
      <c r="N184" s="90"/>
      <c r="O184" s="90"/>
      <c r="P184" s="90"/>
      <c r="Q184" s="90"/>
    </row>
    <row r="185" spans="1:17" x14ac:dyDescent="0.25">
      <c r="A185" s="90"/>
      <c r="B185" s="90"/>
      <c r="C185" s="90"/>
      <c r="D185" s="90"/>
      <c r="E185" s="90"/>
      <c r="F185" s="90"/>
      <c r="G185" s="90"/>
      <c r="H185" s="90"/>
      <c r="I185" s="90"/>
      <c r="J185" s="90"/>
      <c r="K185" s="90"/>
      <c r="L185" s="90"/>
      <c r="M185" s="90"/>
      <c r="N185" s="90"/>
      <c r="O185" s="90"/>
      <c r="P185" s="90"/>
      <c r="Q185" s="90"/>
    </row>
    <row r="186" spans="1:17" x14ac:dyDescent="0.25">
      <c r="A186" s="90"/>
      <c r="B186" s="90"/>
      <c r="C186" s="90"/>
      <c r="D186" s="90"/>
      <c r="E186" s="90"/>
      <c r="F186" s="90"/>
      <c r="G186" s="90"/>
      <c r="H186" s="90"/>
      <c r="I186" s="90"/>
      <c r="J186" s="90"/>
      <c r="K186" s="90"/>
      <c r="L186" s="90"/>
      <c r="M186" s="90"/>
      <c r="N186" s="90"/>
      <c r="O186" s="90"/>
      <c r="P186" s="90"/>
      <c r="Q186" s="90"/>
    </row>
    <row r="187" spans="1:17" x14ac:dyDescent="0.25">
      <c r="A187" s="90"/>
      <c r="B187" s="90"/>
      <c r="C187" s="90"/>
      <c r="D187" s="90"/>
      <c r="E187" s="90"/>
      <c r="F187" s="90"/>
      <c r="G187" s="90"/>
      <c r="H187" s="90"/>
      <c r="I187" s="90"/>
      <c r="J187" s="90"/>
      <c r="K187" s="90"/>
      <c r="L187" s="90"/>
      <c r="M187" s="90"/>
      <c r="N187" s="90"/>
      <c r="O187" s="90"/>
      <c r="P187" s="90"/>
      <c r="Q187" s="90"/>
    </row>
    <row r="188" spans="1:17" x14ac:dyDescent="0.25">
      <c r="A188" s="90"/>
      <c r="B188" s="90"/>
      <c r="C188" s="90"/>
      <c r="D188" s="90"/>
      <c r="E188" s="90"/>
      <c r="F188" s="90"/>
      <c r="G188" s="90"/>
      <c r="H188" s="90"/>
      <c r="I188" s="90"/>
      <c r="J188" s="90"/>
      <c r="K188" s="90"/>
      <c r="L188" s="90"/>
      <c r="M188" s="90"/>
      <c r="N188" s="90"/>
      <c r="O188" s="90"/>
      <c r="P188" s="90"/>
      <c r="Q188" s="90"/>
    </row>
    <row r="189" spans="1:17" x14ac:dyDescent="0.25">
      <c r="A189" s="90"/>
      <c r="B189" s="90"/>
      <c r="C189" s="90"/>
      <c r="D189" s="90"/>
      <c r="E189" s="90"/>
      <c r="F189" s="90"/>
      <c r="G189" s="90"/>
      <c r="H189" s="90"/>
      <c r="I189" s="90"/>
      <c r="J189" s="90"/>
      <c r="K189" s="90"/>
      <c r="L189" s="90"/>
      <c r="M189" s="90"/>
      <c r="N189" s="90"/>
      <c r="O189" s="90"/>
      <c r="P189" s="90"/>
      <c r="Q189" s="90"/>
    </row>
    <row r="190" spans="1:17" x14ac:dyDescent="0.25">
      <c r="A190" s="90"/>
      <c r="B190" s="90"/>
      <c r="C190" s="90"/>
      <c r="D190" s="90"/>
      <c r="E190" s="90"/>
      <c r="F190" s="90"/>
      <c r="G190" s="90"/>
      <c r="H190" s="90"/>
      <c r="I190" s="90"/>
      <c r="J190" s="90"/>
      <c r="K190" s="90"/>
      <c r="L190" s="90"/>
      <c r="M190" s="90"/>
      <c r="N190" s="90"/>
      <c r="O190" s="90"/>
      <c r="P190" s="90"/>
      <c r="Q190" s="90"/>
    </row>
    <row r="191" spans="1:17" x14ac:dyDescent="0.25">
      <c r="A191" s="90"/>
      <c r="B191" s="90"/>
      <c r="C191" s="90"/>
      <c r="D191" s="90"/>
      <c r="E191" s="90"/>
      <c r="F191" s="90"/>
      <c r="G191" s="90"/>
      <c r="H191" s="90"/>
      <c r="I191" s="90"/>
      <c r="J191" s="90"/>
      <c r="K191" s="90"/>
      <c r="L191" s="90"/>
      <c r="M191" s="90"/>
      <c r="N191" s="90"/>
      <c r="O191" s="90"/>
      <c r="P191" s="90"/>
      <c r="Q191" s="90"/>
    </row>
    <row r="192" spans="1:17" x14ac:dyDescent="0.25">
      <c r="A192" s="90"/>
      <c r="B192" s="90"/>
      <c r="C192" s="90"/>
      <c r="D192" s="90"/>
      <c r="E192" s="90"/>
      <c r="F192" s="90"/>
      <c r="G192" s="90"/>
      <c r="H192" s="90"/>
      <c r="I192" s="90"/>
      <c r="J192" s="90"/>
      <c r="K192" s="90"/>
      <c r="L192" s="90"/>
      <c r="M192" s="90"/>
      <c r="N192" s="90"/>
      <c r="O192" s="90"/>
      <c r="P192" s="90"/>
      <c r="Q192" s="90"/>
    </row>
    <row r="193" spans="1:17" x14ac:dyDescent="0.25">
      <c r="A193" s="90"/>
      <c r="B193" s="90"/>
      <c r="C193" s="90"/>
      <c r="D193" s="90"/>
      <c r="E193" s="90"/>
      <c r="F193" s="90"/>
      <c r="G193" s="90"/>
      <c r="H193" s="90"/>
      <c r="I193" s="90"/>
      <c r="J193" s="90"/>
      <c r="K193" s="90"/>
      <c r="L193" s="90"/>
      <c r="M193" s="90"/>
      <c r="N193" s="90"/>
      <c r="O193" s="90"/>
      <c r="P193" s="90"/>
      <c r="Q193" s="90"/>
    </row>
    <row r="194" spans="1:17" x14ac:dyDescent="0.25">
      <c r="A194" s="90"/>
      <c r="B194" s="90"/>
      <c r="C194" s="90"/>
      <c r="D194" s="90"/>
      <c r="E194" s="90"/>
      <c r="F194" s="90"/>
      <c r="G194" s="90"/>
      <c r="H194" s="90"/>
      <c r="I194" s="90"/>
      <c r="J194" s="90"/>
      <c r="K194" s="90"/>
      <c r="L194" s="90"/>
      <c r="M194" s="90"/>
      <c r="N194" s="90"/>
      <c r="O194" s="90"/>
      <c r="P194" s="90"/>
      <c r="Q194" s="90"/>
    </row>
    <row r="195" spans="1:17" x14ac:dyDescent="0.25">
      <c r="A195" s="90"/>
      <c r="B195" s="90"/>
      <c r="C195" s="90"/>
      <c r="D195" s="90"/>
      <c r="E195" s="90"/>
      <c r="F195" s="90"/>
      <c r="G195" s="90"/>
      <c r="H195" s="90"/>
      <c r="I195" s="90"/>
      <c r="J195" s="90"/>
      <c r="K195" s="90"/>
      <c r="L195" s="90"/>
      <c r="M195" s="90"/>
      <c r="N195" s="90"/>
      <c r="O195" s="90"/>
      <c r="P195" s="90"/>
      <c r="Q195" s="90"/>
    </row>
    <row r="196" spans="1:17" x14ac:dyDescent="0.25">
      <c r="A196" s="90"/>
      <c r="B196" s="90"/>
      <c r="C196" s="90"/>
      <c r="D196" s="90"/>
      <c r="E196" s="90"/>
      <c r="F196" s="90"/>
      <c r="G196" s="90"/>
      <c r="H196" s="90"/>
      <c r="I196" s="90"/>
      <c r="J196" s="90"/>
      <c r="K196" s="90"/>
      <c r="L196" s="90"/>
      <c r="M196" s="90"/>
      <c r="N196" s="90"/>
      <c r="O196" s="90"/>
      <c r="P196" s="90"/>
      <c r="Q196" s="90"/>
    </row>
    <row r="197" spans="1:17" x14ac:dyDescent="0.25">
      <c r="A197" s="90"/>
      <c r="B197" s="90"/>
      <c r="C197" s="90"/>
      <c r="D197" s="90"/>
      <c r="E197" s="90"/>
      <c r="F197" s="90"/>
      <c r="G197" s="90"/>
      <c r="H197" s="90"/>
      <c r="I197" s="90"/>
      <c r="J197" s="90"/>
      <c r="K197" s="90"/>
      <c r="L197" s="90"/>
      <c r="M197" s="90"/>
      <c r="N197" s="90"/>
      <c r="O197" s="90"/>
      <c r="P197" s="90"/>
      <c r="Q197" s="90"/>
    </row>
    <row r="198" spans="1:17" x14ac:dyDescent="0.25">
      <c r="A198" s="90"/>
      <c r="B198" s="90"/>
      <c r="C198" s="90"/>
      <c r="D198" s="90"/>
      <c r="E198" s="90"/>
      <c r="F198" s="90"/>
      <c r="G198" s="90"/>
      <c r="H198" s="90"/>
      <c r="I198" s="90"/>
      <c r="J198" s="90"/>
      <c r="K198" s="90"/>
      <c r="L198" s="90"/>
      <c r="M198" s="90"/>
      <c r="N198" s="90"/>
      <c r="O198" s="90"/>
      <c r="P198" s="90"/>
      <c r="Q198" s="90"/>
    </row>
    <row r="199" spans="1:17" x14ac:dyDescent="0.25">
      <c r="A199" s="90"/>
      <c r="B199" s="90"/>
      <c r="C199" s="90"/>
      <c r="D199" s="90"/>
      <c r="E199" s="90"/>
      <c r="F199" s="90"/>
      <c r="G199" s="90"/>
      <c r="H199" s="90"/>
      <c r="I199" s="90"/>
      <c r="J199" s="90"/>
      <c r="K199" s="90"/>
      <c r="L199" s="90"/>
      <c r="M199" s="90"/>
      <c r="N199" s="90"/>
      <c r="O199" s="90"/>
      <c r="P199" s="90"/>
      <c r="Q199" s="90"/>
    </row>
    <row r="200" spans="1:17" x14ac:dyDescent="0.25">
      <c r="A200" s="90"/>
      <c r="B200" s="90"/>
      <c r="C200" s="90"/>
      <c r="D200" s="90"/>
      <c r="E200" s="90"/>
      <c r="F200" s="90"/>
      <c r="G200" s="90"/>
      <c r="H200" s="90"/>
      <c r="I200" s="90"/>
      <c r="J200" s="90"/>
      <c r="K200" s="90"/>
      <c r="L200" s="90"/>
      <c r="M200" s="90"/>
      <c r="N200" s="90"/>
      <c r="O200" s="90"/>
      <c r="P200" s="90"/>
      <c r="Q200" s="90"/>
    </row>
    <row r="201" spans="1:17" x14ac:dyDescent="0.25">
      <c r="A201" s="90"/>
      <c r="B201" s="90"/>
      <c r="C201" s="90"/>
      <c r="D201" s="90"/>
      <c r="E201" s="90"/>
      <c r="F201" s="90"/>
      <c r="G201" s="90"/>
      <c r="H201" s="90"/>
      <c r="I201" s="90"/>
      <c r="J201" s="90"/>
      <c r="K201" s="90"/>
      <c r="L201" s="90"/>
      <c r="M201" s="90"/>
      <c r="N201" s="90"/>
      <c r="O201" s="90"/>
      <c r="P201" s="90"/>
      <c r="Q201" s="90"/>
    </row>
    <row r="202" spans="1:17" x14ac:dyDescent="0.25">
      <c r="A202" s="90"/>
      <c r="B202" s="90"/>
      <c r="C202" s="90"/>
      <c r="D202" s="90"/>
      <c r="E202" s="90"/>
      <c r="F202" s="90"/>
      <c r="G202" s="90"/>
      <c r="H202" s="90"/>
      <c r="I202" s="90"/>
      <c r="J202" s="90"/>
      <c r="K202" s="90"/>
      <c r="L202" s="90"/>
      <c r="M202" s="90"/>
      <c r="N202" s="90"/>
      <c r="O202" s="90"/>
      <c r="P202" s="90"/>
      <c r="Q202" s="90"/>
    </row>
    <row r="203" spans="1:17" x14ac:dyDescent="0.25">
      <c r="A203" s="90"/>
      <c r="B203" s="90"/>
      <c r="C203" s="90"/>
      <c r="D203" s="90"/>
      <c r="E203" s="90"/>
      <c r="F203" s="90"/>
      <c r="G203" s="90"/>
      <c r="H203" s="90"/>
      <c r="I203" s="90"/>
      <c r="J203" s="90"/>
      <c r="K203" s="90"/>
      <c r="L203" s="90"/>
      <c r="M203" s="90"/>
      <c r="N203" s="90"/>
      <c r="O203" s="90"/>
      <c r="P203" s="90"/>
      <c r="Q203" s="90"/>
    </row>
    <row r="204" spans="1:17" x14ac:dyDescent="0.25">
      <c r="A204" s="90"/>
      <c r="B204" s="90"/>
      <c r="C204" s="90"/>
      <c r="D204" s="90"/>
      <c r="E204" s="90"/>
      <c r="F204" s="90"/>
      <c r="G204" s="90"/>
      <c r="H204" s="90"/>
      <c r="I204" s="90"/>
      <c r="J204" s="90"/>
      <c r="K204" s="90"/>
      <c r="L204" s="90"/>
      <c r="M204" s="90"/>
      <c r="N204" s="90"/>
      <c r="O204" s="90"/>
      <c r="P204" s="90"/>
      <c r="Q204" s="90"/>
    </row>
    <row r="205" spans="1:17" x14ac:dyDescent="0.25">
      <c r="A205" s="90"/>
      <c r="B205" s="90"/>
      <c r="C205" s="90"/>
      <c r="D205" s="90"/>
      <c r="E205" s="90"/>
      <c r="F205" s="90"/>
      <c r="G205" s="90"/>
      <c r="H205" s="90"/>
      <c r="I205" s="90"/>
      <c r="J205" s="90"/>
      <c r="K205" s="90"/>
      <c r="L205" s="90"/>
      <c r="M205" s="90"/>
      <c r="N205" s="90"/>
      <c r="O205" s="90"/>
      <c r="P205" s="90"/>
      <c r="Q205" s="90"/>
    </row>
    <row r="206" spans="1:17" x14ac:dyDescent="0.25">
      <c r="A206" s="90"/>
      <c r="B206" s="90"/>
      <c r="C206" s="90"/>
      <c r="D206" s="90"/>
      <c r="E206" s="90"/>
      <c r="F206" s="90"/>
      <c r="G206" s="90"/>
      <c r="H206" s="90"/>
      <c r="I206" s="90"/>
      <c r="J206" s="90"/>
      <c r="K206" s="90"/>
      <c r="L206" s="90"/>
      <c r="M206" s="90"/>
      <c r="N206" s="90"/>
      <c r="O206" s="90"/>
      <c r="P206" s="90"/>
      <c r="Q206" s="90"/>
    </row>
    <row r="207" spans="1:17" x14ac:dyDescent="0.25">
      <c r="A207" s="90"/>
      <c r="B207" s="90"/>
      <c r="C207" s="90"/>
      <c r="D207" s="90"/>
      <c r="E207" s="90"/>
      <c r="F207" s="90"/>
      <c r="G207" s="90"/>
      <c r="H207" s="90"/>
      <c r="I207" s="90"/>
      <c r="J207" s="90"/>
      <c r="K207" s="90"/>
      <c r="L207" s="90"/>
      <c r="M207" s="90"/>
      <c r="N207" s="90"/>
      <c r="O207" s="90"/>
      <c r="P207" s="90"/>
      <c r="Q207" s="90"/>
    </row>
    <row r="208" spans="1:17" x14ac:dyDescent="0.25">
      <c r="A208" s="90"/>
      <c r="B208" s="90"/>
      <c r="C208" s="90"/>
      <c r="D208" s="90"/>
      <c r="E208" s="90"/>
      <c r="F208" s="90"/>
      <c r="G208" s="90"/>
      <c r="H208" s="90"/>
      <c r="I208" s="90"/>
      <c r="J208" s="90"/>
      <c r="K208" s="90"/>
      <c r="L208" s="90"/>
      <c r="M208" s="90"/>
      <c r="N208" s="90"/>
      <c r="O208" s="90"/>
      <c r="P208" s="90"/>
      <c r="Q208" s="90"/>
    </row>
    <row r="209" spans="1:17" x14ac:dyDescent="0.25">
      <c r="A209" s="90"/>
      <c r="B209" s="90"/>
      <c r="C209" s="90"/>
      <c r="D209" s="90"/>
      <c r="E209" s="90"/>
      <c r="F209" s="90"/>
      <c r="G209" s="90"/>
      <c r="H209" s="90"/>
      <c r="I209" s="90"/>
      <c r="J209" s="90"/>
      <c r="K209" s="90"/>
      <c r="L209" s="90"/>
      <c r="M209" s="90"/>
      <c r="N209" s="90"/>
      <c r="O209" s="90"/>
      <c r="P209" s="90"/>
      <c r="Q209" s="90"/>
    </row>
    <row r="210" spans="1:17" x14ac:dyDescent="0.25">
      <c r="A210" s="90"/>
      <c r="B210" s="90"/>
      <c r="C210" s="90"/>
      <c r="D210" s="90"/>
      <c r="E210" s="90"/>
      <c r="F210" s="90"/>
      <c r="G210" s="90"/>
      <c r="H210" s="90"/>
      <c r="I210" s="90"/>
      <c r="J210" s="90"/>
      <c r="K210" s="90"/>
      <c r="L210" s="90"/>
      <c r="M210" s="90"/>
      <c r="N210" s="90"/>
      <c r="O210" s="90"/>
      <c r="P210" s="90"/>
      <c r="Q210" s="90"/>
    </row>
    <row r="211" spans="1:17" x14ac:dyDescent="0.25">
      <c r="A211" s="90"/>
      <c r="B211" s="90"/>
      <c r="C211" s="90"/>
      <c r="D211" s="90"/>
      <c r="E211" s="90"/>
      <c r="F211" s="90"/>
      <c r="G211" s="90"/>
      <c r="H211" s="90"/>
      <c r="I211" s="90"/>
      <c r="J211" s="90"/>
      <c r="K211" s="90"/>
      <c r="L211" s="90"/>
      <c r="M211" s="90"/>
      <c r="N211" s="90"/>
      <c r="O211" s="90"/>
      <c r="P211" s="90"/>
      <c r="Q211" s="90"/>
    </row>
    <row r="212" spans="1:17" x14ac:dyDescent="0.25">
      <c r="A212" s="90"/>
      <c r="B212" s="90"/>
      <c r="C212" s="90"/>
      <c r="D212" s="90"/>
      <c r="E212" s="90"/>
      <c r="F212" s="90"/>
      <c r="G212" s="90"/>
      <c r="H212" s="90"/>
      <c r="I212" s="90"/>
      <c r="J212" s="90"/>
      <c r="K212" s="90"/>
      <c r="L212" s="90"/>
      <c r="M212" s="90"/>
      <c r="N212" s="90"/>
      <c r="O212" s="90"/>
      <c r="P212" s="90"/>
      <c r="Q212" s="90"/>
    </row>
    <row r="213" spans="1:17" x14ac:dyDescent="0.25">
      <c r="A213" s="90"/>
      <c r="B213" s="90"/>
      <c r="C213" s="90"/>
      <c r="D213" s="90"/>
      <c r="E213" s="90"/>
      <c r="F213" s="90"/>
      <c r="G213" s="90"/>
      <c r="H213" s="90"/>
      <c r="I213" s="90"/>
      <c r="J213" s="90"/>
      <c r="K213" s="90"/>
      <c r="L213" s="90"/>
      <c r="M213" s="90"/>
      <c r="N213" s="90"/>
      <c r="O213" s="90"/>
      <c r="P213" s="90"/>
      <c r="Q213" s="90"/>
    </row>
    <row r="214" spans="1:17" x14ac:dyDescent="0.25">
      <c r="A214" s="90"/>
      <c r="B214" s="90"/>
      <c r="C214" s="90"/>
      <c r="D214" s="90"/>
      <c r="E214" s="90"/>
      <c r="F214" s="90"/>
      <c r="G214" s="90"/>
      <c r="H214" s="90"/>
      <c r="I214" s="90"/>
      <c r="J214" s="90"/>
      <c r="K214" s="90"/>
      <c r="L214" s="90"/>
      <c r="M214" s="90"/>
      <c r="N214" s="90"/>
      <c r="O214" s="90"/>
      <c r="P214" s="90"/>
      <c r="Q214" s="90"/>
    </row>
    <row r="215" spans="1:17" x14ac:dyDescent="0.25">
      <c r="A215" s="90"/>
      <c r="B215" s="90"/>
      <c r="C215" s="90"/>
      <c r="D215" s="90"/>
      <c r="E215" s="90"/>
      <c r="F215" s="90"/>
      <c r="G215" s="90"/>
      <c r="H215" s="90"/>
      <c r="I215" s="90"/>
      <c r="J215" s="90"/>
      <c r="K215" s="90"/>
      <c r="L215" s="90"/>
      <c r="M215" s="90"/>
      <c r="N215" s="90"/>
      <c r="O215" s="90"/>
      <c r="P215" s="90"/>
      <c r="Q215" s="90"/>
    </row>
    <row r="216" spans="1:17" x14ac:dyDescent="0.25">
      <c r="A216" s="90"/>
      <c r="B216" s="90"/>
      <c r="C216" s="90"/>
      <c r="D216" s="90"/>
      <c r="E216" s="90"/>
      <c r="F216" s="90"/>
      <c r="G216" s="90"/>
      <c r="H216" s="90"/>
      <c r="I216" s="90"/>
      <c r="J216" s="90"/>
      <c r="K216" s="90"/>
      <c r="L216" s="90"/>
      <c r="M216" s="90"/>
      <c r="N216" s="90"/>
      <c r="O216" s="90"/>
      <c r="P216" s="90"/>
      <c r="Q216" s="90"/>
    </row>
    <row r="217" spans="1:17" x14ac:dyDescent="0.25">
      <c r="A217" s="90"/>
      <c r="B217" s="90"/>
      <c r="C217" s="90"/>
      <c r="D217" s="90"/>
      <c r="E217" s="90"/>
      <c r="F217" s="90"/>
      <c r="G217" s="90"/>
      <c r="H217" s="90"/>
      <c r="I217" s="90"/>
      <c r="J217" s="90"/>
      <c r="K217" s="90"/>
      <c r="L217" s="90"/>
      <c r="M217" s="90"/>
      <c r="N217" s="90"/>
      <c r="O217" s="90"/>
      <c r="P217" s="90"/>
      <c r="Q217" s="90"/>
    </row>
    <row r="218" spans="1:17" x14ac:dyDescent="0.25">
      <c r="A218" s="90"/>
      <c r="B218" s="90"/>
      <c r="C218" s="90"/>
      <c r="D218" s="90"/>
      <c r="E218" s="90"/>
      <c r="F218" s="90"/>
      <c r="G218" s="90"/>
      <c r="H218" s="90"/>
      <c r="I218" s="90"/>
      <c r="J218" s="90"/>
      <c r="K218" s="90"/>
      <c r="L218" s="90"/>
      <c r="M218" s="90"/>
      <c r="N218" s="90"/>
      <c r="O218" s="90"/>
      <c r="P218" s="90"/>
      <c r="Q218" s="90"/>
    </row>
    <row r="219" spans="1:17" x14ac:dyDescent="0.25">
      <c r="A219" s="90"/>
      <c r="B219" s="90"/>
      <c r="C219" s="90"/>
      <c r="D219" s="90"/>
      <c r="E219" s="90"/>
      <c r="F219" s="90"/>
      <c r="G219" s="90"/>
      <c r="H219" s="90"/>
      <c r="I219" s="90"/>
      <c r="J219" s="90"/>
      <c r="K219" s="90"/>
      <c r="L219" s="90"/>
      <c r="M219" s="90"/>
      <c r="N219" s="90"/>
      <c r="O219" s="90"/>
      <c r="P219" s="90"/>
      <c r="Q219" s="90"/>
    </row>
    <row r="220" spans="1:17" x14ac:dyDescent="0.25">
      <c r="A220" s="90"/>
      <c r="B220" s="90"/>
      <c r="C220" s="90"/>
      <c r="D220" s="90"/>
      <c r="E220" s="90"/>
      <c r="F220" s="90"/>
      <c r="G220" s="90"/>
      <c r="H220" s="90"/>
      <c r="I220" s="90"/>
      <c r="J220" s="90"/>
      <c r="K220" s="90"/>
      <c r="L220" s="90"/>
      <c r="M220" s="90"/>
      <c r="N220" s="90"/>
      <c r="O220" s="90"/>
      <c r="P220" s="90"/>
      <c r="Q220" s="90"/>
    </row>
    <row r="221" spans="1:17" x14ac:dyDescent="0.25">
      <c r="A221" s="90"/>
      <c r="B221" s="90"/>
      <c r="C221" s="90"/>
      <c r="D221" s="90"/>
      <c r="E221" s="90"/>
      <c r="F221" s="90"/>
      <c r="G221" s="90"/>
      <c r="H221" s="90"/>
      <c r="I221" s="90"/>
      <c r="J221" s="90"/>
      <c r="K221" s="90"/>
      <c r="L221" s="90"/>
      <c r="M221" s="90"/>
      <c r="N221" s="90"/>
      <c r="O221" s="90"/>
      <c r="P221" s="90"/>
      <c r="Q221" s="90"/>
    </row>
    <row r="222" spans="1:17" x14ac:dyDescent="0.25">
      <c r="A222" s="90"/>
      <c r="B222" s="90"/>
      <c r="C222" s="90"/>
      <c r="D222" s="90"/>
      <c r="E222" s="90"/>
      <c r="F222" s="90"/>
      <c r="G222" s="90"/>
      <c r="H222" s="90"/>
      <c r="I222" s="90"/>
      <c r="J222" s="90"/>
      <c r="K222" s="90"/>
      <c r="L222" s="90"/>
      <c r="M222" s="90"/>
      <c r="N222" s="90"/>
      <c r="O222" s="90"/>
      <c r="P222" s="90"/>
      <c r="Q222" s="90"/>
    </row>
    <row r="223" spans="1:17" x14ac:dyDescent="0.25">
      <c r="A223" s="90"/>
      <c r="B223" s="90"/>
      <c r="C223" s="90"/>
      <c r="D223" s="90"/>
      <c r="E223" s="90"/>
      <c r="F223" s="90"/>
      <c r="G223" s="90"/>
      <c r="H223" s="90"/>
      <c r="I223" s="90"/>
      <c r="J223" s="90"/>
      <c r="K223" s="90"/>
      <c r="L223" s="90"/>
      <c r="M223" s="90"/>
      <c r="N223" s="90"/>
      <c r="O223" s="90"/>
      <c r="P223" s="90"/>
      <c r="Q223" s="90"/>
    </row>
    <row r="224" spans="1:17" x14ac:dyDescent="0.25">
      <c r="A224" s="90"/>
      <c r="B224" s="90"/>
      <c r="C224" s="90"/>
      <c r="D224" s="90"/>
      <c r="E224" s="90"/>
      <c r="F224" s="90"/>
      <c r="G224" s="90"/>
      <c r="H224" s="90"/>
      <c r="I224" s="90"/>
      <c r="J224" s="90"/>
      <c r="K224" s="90"/>
      <c r="L224" s="90"/>
      <c r="M224" s="90"/>
      <c r="N224" s="90"/>
      <c r="O224" s="90"/>
      <c r="P224" s="90"/>
      <c r="Q224" s="90"/>
    </row>
    <row r="225" spans="1:17" x14ac:dyDescent="0.25">
      <c r="A225" s="90"/>
      <c r="B225" s="90"/>
      <c r="C225" s="90"/>
      <c r="D225" s="90"/>
      <c r="E225" s="90"/>
      <c r="F225" s="90"/>
      <c r="G225" s="90"/>
      <c r="H225" s="90"/>
      <c r="I225" s="90"/>
      <c r="J225" s="90"/>
      <c r="K225" s="90"/>
      <c r="L225" s="90"/>
      <c r="M225" s="90"/>
      <c r="N225" s="90"/>
      <c r="O225" s="90"/>
      <c r="P225" s="90"/>
      <c r="Q225" s="90"/>
    </row>
    <row r="226" spans="1:17" x14ac:dyDescent="0.25">
      <c r="A226" s="90"/>
      <c r="B226" s="90"/>
      <c r="C226" s="90"/>
      <c r="D226" s="90"/>
      <c r="E226" s="90"/>
      <c r="F226" s="90"/>
      <c r="G226" s="90"/>
      <c r="H226" s="90"/>
      <c r="I226" s="90"/>
      <c r="J226" s="90"/>
      <c r="K226" s="90"/>
      <c r="L226" s="90"/>
      <c r="M226" s="90"/>
      <c r="N226" s="90"/>
      <c r="O226" s="90"/>
      <c r="P226" s="90"/>
      <c r="Q226" s="90"/>
    </row>
    <row r="227" spans="1:17" x14ac:dyDescent="0.25">
      <c r="A227" s="90"/>
      <c r="B227" s="90"/>
      <c r="C227" s="90"/>
      <c r="D227" s="90"/>
      <c r="E227" s="90"/>
      <c r="F227" s="90"/>
      <c r="G227" s="90"/>
      <c r="H227" s="90"/>
      <c r="I227" s="90"/>
      <c r="J227" s="90"/>
      <c r="K227" s="90"/>
      <c r="L227" s="90"/>
      <c r="M227" s="90"/>
      <c r="N227" s="90"/>
      <c r="O227" s="90"/>
      <c r="P227" s="90"/>
      <c r="Q227" s="90"/>
    </row>
  </sheetData>
  <mergeCells count="144">
    <mergeCell ref="O83:Q83"/>
    <mergeCell ref="O81:Q81"/>
    <mergeCell ref="C82:E82"/>
    <mergeCell ref="F82:H82"/>
    <mergeCell ref="I82:K82"/>
    <mergeCell ref="L82:N82"/>
    <mergeCell ref="O82:Q82"/>
    <mergeCell ref="A85:A92"/>
    <mergeCell ref="C92:E92"/>
    <mergeCell ref="F92:H92"/>
    <mergeCell ref="I92:K92"/>
    <mergeCell ref="L92:N92"/>
    <mergeCell ref="O92:Q92"/>
    <mergeCell ref="C91:E91"/>
    <mergeCell ref="F91:H91"/>
    <mergeCell ref="I91:K91"/>
    <mergeCell ref="L91:N91"/>
    <mergeCell ref="O91:Q91"/>
    <mergeCell ref="C90:E90"/>
    <mergeCell ref="F90:H90"/>
    <mergeCell ref="I90:K90"/>
    <mergeCell ref="L90:N90"/>
    <mergeCell ref="O90:Q90"/>
    <mergeCell ref="A67:A74"/>
    <mergeCell ref="C81:E81"/>
    <mergeCell ref="F81:H81"/>
    <mergeCell ref="I81:K81"/>
    <mergeCell ref="L81:N81"/>
    <mergeCell ref="A76:A83"/>
    <mergeCell ref="C74:E74"/>
    <mergeCell ref="F74:H74"/>
    <mergeCell ref="I74:K74"/>
    <mergeCell ref="L74:N74"/>
    <mergeCell ref="C83:E83"/>
    <mergeCell ref="F83:H83"/>
    <mergeCell ref="I83:K83"/>
    <mergeCell ref="L83:N83"/>
    <mergeCell ref="O65:Q65"/>
    <mergeCell ref="O63:Q63"/>
    <mergeCell ref="C64:E64"/>
    <mergeCell ref="F64:H64"/>
    <mergeCell ref="I64:K64"/>
    <mergeCell ref="L64:N64"/>
    <mergeCell ref="O64:Q64"/>
    <mergeCell ref="O74:Q74"/>
    <mergeCell ref="C73:E73"/>
    <mergeCell ref="F73:H73"/>
    <mergeCell ref="I73:K73"/>
    <mergeCell ref="L73:N73"/>
    <mergeCell ref="O73:Q73"/>
    <mergeCell ref="C72:E72"/>
    <mergeCell ref="F72:H72"/>
    <mergeCell ref="I72:K72"/>
    <mergeCell ref="L72:N72"/>
    <mergeCell ref="O72:Q72"/>
    <mergeCell ref="A48:A53"/>
    <mergeCell ref="C63:E63"/>
    <mergeCell ref="F63:H63"/>
    <mergeCell ref="I63:K63"/>
    <mergeCell ref="L63:N63"/>
    <mergeCell ref="A55:A65"/>
    <mergeCell ref="C53:E53"/>
    <mergeCell ref="F53:H53"/>
    <mergeCell ref="I53:K53"/>
    <mergeCell ref="L53:N53"/>
    <mergeCell ref="C65:E65"/>
    <mergeCell ref="F65:H65"/>
    <mergeCell ref="I65:K65"/>
    <mergeCell ref="L65:N65"/>
    <mergeCell ref="O53:Q53"/>
    <mergeCell ref="C52:E52"/>
    <mergeCell ref="F52:H52"/>
    <mergeCell ref="I52:K52"/>
    <mergeCell ref="L52:N52"/>
    <mergeCell ref="O52:Q52"/>
    <mergeCell ref="C51:E51"/>
    <mergeCell ref="F51:H51"/>
    <mergeCell ref="I51:K51"/>
    <mergeCell ref="L51:N51"/>
    <mergeCell ref="O51:Q51"/>
    <mergeCell ref="C43:E43"/>
    <mergeCell ref="F43:H43"/>
    <mergeCell ref="I43:K43"/>
    <mergeCell ref="L43:N43"/>
    <mergeCell ref="O43:Q43"/>
    <mergeCell ref="C42:E42"/>
    <mergeCell ref="F42:H42"/>
    <mergeCell ref="I42:K42"/>
    <mergeCell ref="L42:N42"/>
    <mergeCell ref="O42:Q42"/>
    <mergeCell ref="C41:E41"/>
    <mergeCell ref="F41:H41"/>
    <mergeCell ref="I41:K41"/>
    <mergeCell ref="L41:N41"/>
    <mergeCell ref="O41:Q41"/>
    <mergeCell ref="I31:K31"/>
    <mergeCell ref="L31:N31"/>
    <mergeCell ref="O31:Q31"/>
    <mergeCell ref="C32:E32"/>
    <mergeCell ref="F32:H32"/>
    <mergeCell ref="I32:K32"/>
    <mergeCell ref="L32:N32"/>
    <mergeCell ref="O32:Q32"/>
    <mergeCell ref="L30:N30"/>
    <mergeCell ref="O30:Q30"/>
    <mergeCell ref="A24:A32"/>
    <mergeCell ref="I20:K20"/>
    <mergeCell ref="L20:N20"/>
    <mergeCell ref="O20:Q20"/>
    <mergeCell ref="C21:E21"/>
    <mergeCell ref="F21:H21"/>
    <mergeCell ref="I21:K21"/>
    <mergeCell ref="L21:N21"/>
    <mergeCell ref="O21:Q21"/>
    <mergeCell ref="C20:E20"/>
    <mergeCell ref="F20:H20"/>
    <mergeCell ref="C22:E22"/>
    <mergeCell ref="F22:H22"/>
    <mergeCell ref="C31:E31"/>
    <mergeCell ref="F31:H31"/>
    <mergeCell ref="A34:A43"/>
    <mergeCell ref="O11:Q11"/>
    <mergeCell ref="O12:Q12"/>
    <mergeCell ref="O13:Q13"/>
    <mergeCell ref="A2:A13"/>
    <mergeCell ref="I11:K11"/>
    <mergeCell ref="I12:K12"/>
    <mergeCell ref="I13:K13"/>
    <mergeCell ref="L11:N11"/>
    <mergeCell ref="L12:N12"/>
    <mergeCell ref="L13:N13"/>
    <mergeCell ref="C11:E11"/>
    <mergeCell ref="C12:E12"/>
    <mergeCell ref="C13:E13"/>
    <mergeCell ref="F11:H11"/>
    <mergeCell ref="F12:H12"/>
    <mergeCell ref="F13:H13"/>
    <mergeCell ref="I22:K22"/>
    <mergeCell ref="L22:N22"/>
    <mergeCell ref="O22:Q22"/>
    <mergeCell ref="A15:A22"/>
    <mergeCell ref="C30:E30"/>
    <mergeCell ref="F30:H30"/>
    <mergeCell ref="I30:K30"/>
  </mergeCells>
  <hyperlinks>
    <hyperlink ref="Q3" r:id="rId1" xr:uid="{70FE356D-245F-EA4E-A540-04BFF066D50A}"/>
    <hyperlink ref="E3" r:id="rId2" xr:uid="{34B9E3F3-048F-8B47-93EE-7065FB7248F4}"/>
    <hyperlink ref="H3" r:id="rId3" xr:uid="{54D9729E-FBA4-5B47-A06F-BA6894970668}"/>
    <hyperlink ref="K3" r:id="rId4" xr:uid="{E19B1B9B-92BD-A64D-BD62-5B7505C10347}"/>
    <hyperlink ref="N3" r:id="rId5" xr:uid="{0CB1018B-BA17-5347-9001-0BE1E5D193BD}"/>
    <hyperlink ref="E6" r:id="rId6" location=":~:text=Pablo%20Anselmo%20TETTAMANTI%20(D.N.I.,INTERNACIONAL%20Y%20CULTO%20Doctor%20D." xr:uid="{8643A0A9-6384-7842-9C00-2EC976953F43}"/>
    <hyperlink ref="H6" r:id="rId7" location=":~:text=Pablo%20Anselmo%20TETTAMANTI%20(D.N.I.,INTERNACIONAL%20Y%20CULTO%20Doctor%20D." xr:uid="{EAC1B509-9BED-AD44-9F59-73250DE6F384}"/>
    <hyperlink ref="K6" r:id="rId8" location=":~:text=Pablo%20Anselmo%20TETTAMANTI%20(D.N.I.,INTERNACIONAL%20Y%20CULTO%20Doctor%20D." xr:uid="{39ECA03C-DA04-DC45-9CE1-11B0EE80FC89}"/>
    <hyperlink ref="N6" r:id="rId9" xr:uid="{990D3D2F-93B4-544B-B6F4-40DFF940364D}"/>
    <hyperlink ref="Q6" r:id="rId10" xr:uid="{A1C3B0E2-C06F-0746-9D7C-BB465B1AEA4D}"/>
    <hyperlink ref="E7" r:id="rId11" xr:uid="{E5B67202-396D-2447-B78E-6DD852506A29}"/>
    <hyperlink ref="H7" r:id="rId12" xr:uid="{00DBD443-0DF3-9B41-8692-3D79A8BC84F2}"/>
    <hyperlink ref="K7" r:id="rId13" xr:uid="{4028C8F2-195A-3647-84AC-74B233EBE011}"/>
    <hyperlink ref="N7" r:id="rId14" xr:uid="{2A3C6D31-1D22-1F42-829D-DD53749F34C1}"/>
    <hyperlink ref="E8" r:id="rId15" xr:uid="{28088998-4FFA-8D4A-9C86-BD8DC071BDD4}"/>
    <hyperlink ref="H8" r:id="rId16" xr:uid="{121EF073-10C0-D74B-84A4-F3DAEFD74827}"/>
    <hyperlink ref="K8" r:id="rId17" xr:uid="{AD83103D-986E-A94B-8C61-9FE4BC5F68CE}"/>
    <hyperlink ref="N8" r:id="rId18" xr:uid="{62CE501A-C471-D243-9191-36C4052A646B}"/>
    <hyperlink ref="Q7" r:id="rId19" xr:uid="{3C1F70BF-8B65-464A-B704-D3055EFEF17E}"/>
    <hyperlink ref="Q8" r:id="rId20" xr:uid="{89D9E5EB-AE90-0E4D-8E5E-6EB119A81125}"/>
    <hyperlink ref="Q9" r:id="rId21" xr:uid="{3B4281D9-FA6B-2C4E-B8EB-082919B2D9E4}"/>
    <hyperlink ref="Q10" r:id="rId22" xr:uid="{7FB6D47B-E6F9-BF4B-98F2-7A2A44115B52}"/>
    <hyperlink ref="K9" r:id="rId23" xr:uid="{D437019E-FC87-EA4E-AAA2-0500CF704A40}"/>
    <hyperlink ref="N9" r:id="rId24" xr:uid="{EEF6D975-6517-014C-B22A-6A60CE875D72}"/>
    <hyperlink ref="E10" r:id="rId25" xr:uid="{ECEAB0E5-27BA-194C-8814-CCF12F090DC4}"/>
    <hyperlink ref="H10" r:id="rId26" xr:uid="{47AA6353-00FA-5840-9493-FCEEE833272E}"/>
    <hyperlink ref="K10" r:id="rId27" xr:uid="{AAEC460D-8EED-1F45-B3D7-BAF56268BF06}"/>
    <hyperlink ref="N10" r:id="rId28" xr:uid="{8DD09828-3931-BB45-A7A4-D01C51C7A7B1}"/>
    <hyperlink ref="E16" r:id="rId29" xr:uid="{E661994F-3303-A946-8CF4-269BE53F5108}"/>
    <hyperlink ref="H16" r:id="rId30" xr:uid="{CCDB7149-8C0D-3E4C-9A64-501D16F56694}"/>
    <hyperlink ref="K16" r:id="rId31" xr:uid="{E996842F-57FE-584A-8280-7DDE555017D2}"/>
    <hyperlink ref="N16" r:id="rId32" xr:uid="{8E44244A-B300-754D-9A2F-88E0E2AA8E25}"/>
    <hyperlink ref="Q16" r:id="rId33" xr:uid="{0F488B9C-3D41-BD44-BCBB-41DC1E1B9954}"/>
    <hyperlink ref="Q19" r:id="rId34" xr:uid="{A9955E10-5688-D140-93C8-542A33EEADF7}"/>
    <hyperlink ref="N19" r:id="rId35" xr:uid="{4305727E-FC76-AF47-86A5-F5BDDD0E746B}"/>
    <hyperlink ref="E19" r:id="rId36" xr:uid="{BAFAA4C2-D7C8-B343-A15A-80F5B366DDB1}"/>
    <hyperlink ref="H19" r:id="rId37" xr:uid="{A09C130B-76F1-4142-A9D7-318FD46B9DF4}"/>
    <hyperlink ref="K19" r:id="rId38" xr:uid="{B41B0DD0-02D8-994B-AC1B-D5F934444C03}"/>
    <hyperlink ref="E25" r:id="rId39" xr:uid="{A2FE1D83-D822-9B4D-BD9A-FF92884D1391}"/>
    <hyperlink ref="H25" r:id="rId40" xr:uid="{645C1781-3F1F-0D4F-B02F-0888CA9C31EF}"/>
    <hyperlink ref="K25" r:id="rId41" xr:uid="{C0345DAC-EBD4-8345-B1AE-B83B781ECC09}"/>
    <hyperlink ref="N25" r:id="rId42" xr:uid="{C2C5D513-8E12-BB48-9D0D-7BC3747D0009}"/>
    <hyperlink ref="Q25" r:id="rId43" xr:uid="{668D3FF8-EFB9-C540-8F14-8560BB3F8EDD}"/>
    <hyperlink ref="Q28" r:id="rId44" xr:uid="{4EB92188-0AF9-C84D-9FA3-F581A1C6E7AF}"/>
    <hyperlink ref="Q29" r:id="rId45" xr:uid="{0321527A-78D0-2D4E-B637-CBB7D54BD579}"/>
    <hyperlink ref="N28" r:id="rId46" xr:uid="{8E9531FD-7DE0-2649-AB12-8C55F997963E}"/>
    <hyperlink ref="N29" r:id="rId47" xr:uid="{45E2AE94-AB1A-8945-A83F-B47A860CE964}"/>
    <hyperlink ref="K28" r:id="rId48" xr:uid="{91DD619B-FA66-554E-BC7A-DBDE7951432A}"/>
    <hyperlink ref="K29" r:id="rId49" xr:uid="{767DCAAC-3112-014E-8640-528FD4C97A1E}"/>
    <hyperlink ref="H28" r:id="rId50" xr:uid="{41C83ADB-3D31-5645-AC80-ADBBCD73B728}"/>
    <hyperlink ref="H29" r:id="rId51" xr:uid="{D098FE89-F0F7-9341-ACD8-0772916D068D}"/>
    <hyperlink ref="E29" r:id="rId52" xr:uid="{323592F1-CE23-E546-B6D6-A9F78CC1BA11}"/>
    <hyperlink ref="E28" r:id="rId53" xr:uid="{AACE6040-33DA-884A-A07E-6A6F1AFCA75A}"/>
    <hyperlink ref="E35" r:id="rId54" xr:uid="{3D81D5BD-E2AF-6440-BCD1-C2E742454EB9}"/>
    <hyperlink ref="H35" r:id="rId55" xr:uid="{5AE7B81D-3489-C940-9687-79E9CD081D0D}"/>
    <hyperlink ref="K35" r:id="rId56" xr:uid="{8C37EF6B-3735-214A-979D-91306240AD48}"/>
    <hyperlink ref="N35" r:id="rId57" xr:uid="{0D662A64-A8C8-C340-81B1-87B1BC2D7FF0}"/>
    <hyperlink ref="Q35" r:id="rId58" xr:uid="{9188DCED-EE7E-6945-9E9B-53B901B66188}"/>
    <hyperlink ref="E38" r:id="rId59" xr:uid="{B203F2CD-9EC5-9C4A-97AF-328C5B5BB078}"/>
    <hyperlink ref="H38" r:id="rId60" xr:uid="{8F1756FE-F5B9-E241-9E83-8D517FD12883}"/>
    <hyperlink ref="K38" r:id="rId61" xr:uid="{BAD1D1C2-E062-0742-886A-5076E81A0AC6}"/>
    <hyperlink ref="N38" r:id="rId62" xr:uid="{8BFAEE31-6138-BB41-A386-D6B9C35C4530}"/>
    <hyperlink ref="Q38" r:id="rId63" xr:uid="{06BC5B88-3E30-A54C-9955-1FC3B21C4D04}"/>
    <hyperlink ref="E39" r:id="rId64" xr:uid="{A003122D-EC94-C34E-98C9-918BCBDAED6C}"/>
    <hyperlink ref="H39" r:id="rId65" xr:uid="{1F77D8A8-B758-434A-B142-7E5BBF4C49FF}"/>
    <hyperlink ref="K39" r:id="rId66" xr:uid="{F18654FB-35AC-E14C-BE1A-AC083C4969CA}"/>
    <hyperlink ref="N39" r:id="rId67" xr:uid="{ED1829AD-4DC0-0749-959E-45F83FEA4FC0}"/>
    <hyperlink ref="Q39" r:id="rId68" xr:uid="{11AE28D7-21F5-7243-A9C4-211B15E61A01}"/>
    <hyperlink ref="E40" r:id="rId69" xr:uid="{A79CF301-EC48-5746-BC60-990D65B6B94D}"/>
    <hyperlink ref="H40" r:id="rId70" xr:uid="{35650231-E978-E64D-935B-025B21C6E89D}"/>
    <hyperlink ref="K40" r:id="rId71" xr:uid="{7A313DF5-7F1D-144F-BE95-EB743A3741DA}"/>
    <hyperlink ref="N40" r:id="rId72" location=":~:text=Y%20fue%20entonces%2C%20a%20trav%C3%A9s,suspendido%20canciller%20%C3%81lvaro%20Leyva%20Dur%C3%A1n." display="https://www.infobae.com/colombia/2024/02/27/gustavo-petro-ratifico-amenaza-a-secretario-general-de-la-cancilleria-y-firmo-decreto-con-el-que-lo-declaro-insubsistente/#:~:text=Y%20fue%20entonces%2C%20a%20trav%C3%A9s,suspendido%20canciller%20%C3%81lvaro%20Leyva%20Dur%C3%A1n." xr:uid="{0F3FBE34-99CD-D143-AFE4-830C16E8CE36}"/>
    <hyperlink ref="Q40" r:id="rId73" xr:uid="{7A8D54DB-D4FE-7E48-84DD-BD05B9ABE762}"/>
    <hyperlink ref="E46" r:id="rId74" xr:uid="{ED3215D7-89C0-484B-9EAB-E2C11B507BFB}"/>
    <hyperlink ref="H46" r:id="rId75" xr:uid="{B6ADDA32-1DFF-6A44-9E12-2D4D84C61ABE}"/>
    <hyperlink ref="K46" r:id="rId76" xr:uid="{94C9E350-5B2C-F244-A277-59DF77B65AD4}"/>
    <hyperlink ref="N46" r:id="rId77" xr:uid="{D57C6569-0A27-A54F-ABA6-A47A0F489864}"/>
    <hyperlink ref="Q46" r:id="rId78" xr:uid="{FC84398B-8F01-794F-B709-ACB009F504AA}"/>
    <hyperlink ref="E49" r:id="rId79" xr:uid="{525EFE32-5D0C-484F-A197-4B770AE0BD2A}"/>
    <hyperlink ref="E50" r:id="rId80" xr:uid="{B185875F-8B9A-304E-8CC0-D24ED31DD341}"/>
    <hyperlink ref="K49" r:id="rId81" xr:uid="{C27CA77E-A170-DA46-A25D-7E7681883A37}"/>
    <hyperlink ref="N49" r:id="rId82" location=":~:text=Rodrigo%20Chaves%20Robles%2C%20nombra%20al,21%20de%20junio%20del%202023." xr:uid="{2986503B-3074-154D-B996-B1261B3FE438}"/>
    <hyperlink ref="Q49" r:id="rId83" xr:uid="{2D4A80F3-F067-C34A-898E-3F7A0F79E58B}"/>
    <hyperlink ref="H49" r:id="rId84" xr:uid="{E776133B-31C5-B44A-A190-829F9A42DFFE}"/>
    <hyperlink ref="H50" r:id="rId85" xr:uid="{92FE5357-6F6E-E64F-AE28-44ACB8F8C352}"/>
    <hyperlink ref="N50" r:id="rId86" xr:uid="{01BA7109-1F48-FA4F-8FD9-5F13E84AEA91}"/>
    <hyperlink ref="Q50" r:id="rId87" xr:uid="{9194C566-D0F6-DA44-B075-2110218734D9}"/>
    <hyperlink ref="K50" r:id="rId88" xr:uid="{A7C50C3B-BE38-C44F-BA40-85116706834C}"/>
    <hyperlink ref="E56" r:id="rId89" xr:uid="{ECA50E16-A297-C44F-9827-06ADAE639DE0}"/>
    <hyperlink ref="H56" r:id="rId90" xr:uid="{B7457D96-5302-994A-AD36-BB3CF67DFE62}"/>
    <hyperlink ref="K56" r:id="rId91" xr:uid="{A93CABC4-1C6D-EC46-970F-44F5F1B18DAC}"/>
    <hyperlink ref="N56" r:id="rId92" xr:uid="{C92183FF-3FE3-D649-AF1B-B299457FD935}"/>
    <hyperlink ref="Q56" r:id="rId93" xr:uid="{8BE83158-69A9-CC41-831F-E5FC89CD7199}"/>
    <hyperlink ref="E59" r:id="rId94" xr:uid="{0E125776-ADD1-4A43-B0B9-2FB37C07A619}"/>
    <hyperlink ref="E60" r:id="rId95" xr:uid="{E880D348-3F4A-7B46-9856-9090C490744D}"/>
    <hyperlink ref="E61" r:id="rId96" xr:uid="{E54B61DA-4987-AA4D-876F-71DE272C073B}"/>
    <hyperlink ref="E62" r:id="rId97" xr:uid="{4B0FE669-944A-3B40-BDAA-DA6F8808467E}"/>
    <hyperlink ref="H59" r:id="rId98" xr:uid="{DA21C3C6-0882-1D4E-9B14-6D411ADE984A}"/>
    <hyperlink ref="H60" r:id="rId99" xr:uid="{877FB1AB-5051-9C42-87BE-3A1BD4DAC8F9}"/>
    <hyperlink ref="H61" r:id="rId100" xr:uid="{D2645ACB-9299-E546-8D43-3FDD6176D782}"/>
    <hyperlink ref="H62" r:id="rId101" xr:uid="{206078ED-2B33-2E49-86E9-01CB14C651C4}"/>
    <hyperlink ref="K59" r:id="rId102" xr:uid="{8C81549E-7F3C-314F-9435-D1D0A077C96E}"/>
    <hyperlink ref="K60" r:id="rId103" xr:uid="{A184C570-E45D-6247-BE70-0BC38A10FDC0}"/>
    <hyperlink ref="K61" r:id="rId104" xr:uid="{E77C51D8-A88F-954D-8593-89CEED4A4E8D}"/>
    <hyperlink ref="K62" r:id="rId105" xr:uid="{F47CD3B6-E933-EA4A-9549-428034861EAE}"/>
    <hyperlink ref="N59" r:id="rId106" xr:uid="{A52514D2-5E6A-8943-A674-E9A16ED22A91}"/>
    <hyperlink ref="N60" r:id="rId107" xr:uid="{AEFCB44D-16AF-2F47-B58E-E7974E16442A}"/>
    <hyperlink ref="N61" r:id="rId108" xr:uid="{55B6196C-1899-6741-97F0-19F78D71CCC5}"/>
    <hyperlink ref="N62" r:id="rId109" xr:uid="{738DFD14-88DA-8A4A-91AB-766908AD3F1A}"/>
    <hyperlink ref="Q59" r:id="rId110" xr:uid="{E58FCCA6-5BCD-A541-9A62-07C1AF5F052B}"/>
    <hyperlink ref="Q60" r:id="rId111" xr:uid="{3193C8A6-71D9-114C-918E-847E40B4EF0F}"/>
    <hyperlink ref="Q61" r:id="rId112" xr:uid="{FEE054B2-CD4D-AE4E-9F9B-93133B5F7C19}"/>
    <hyperlink ref="Q62" r:id="rId113" xr:uid="{94C0DED3-9C6D-F24A-BAAD-8515F9958487}"/>
    <hyperlink ref="E68" r:id="rId114" xr:uid="{418CE34C-D929-5D4E-88FE-4C8A90106D73}"/>
    <hyperlink ref="H68" r:id="rId115" xr:uid="{B2F155C6-E66B-524E-92DE-9D0933B1FFB5}"/>
    <hyperlink ref="K68" r:id="rId116" xr:uid="{332ECE84-7D41-EF49-A5C0-4BF9F74D4C73}"/>
    <hyperlink ref="N68" r:id="rId117" xr:uid="{644AC429-9472-9148-9460-FEF299B01639}"/>
    <hyperlink ref="Q68" r:id="rId118" xr:uid="{70710B0A-DCC0-E14D-99D1-3F5DEB761138}"/>
    <hyperlink ref="E71" r:id="rId119" xr:uid="{EC1424BB-0AC3-344E-B122-C2F76C136B00}"/>
    <hyperlink ref="H71" r:id="rId120" xr:uid="{2D33EB1F-AB6D-6543-B143-CE9BB90CB715}"/>
    <hyperlink ref="K71" r:id="rId121" xr:uid="{4CA836BE-D365-294C-A62F-2445897889AF}"/>
    <hyperlink ref="N71" r:id="rId122" xr:uid="{A5A39AAF-ADA9-9549-A99B-06609178631F}"/>
    <hyperlink ref="Q71" r:id="rId123" xr:uid="{17FB16A2-DC45-184A-8A3C-B9EDCC6D714B}"/>
    <hyperlink ref="E77" r:id="rId124" xr:uid="{EBAE0D95-E4DA-0648-8565-E0B134919C16}"/>
    <hyperlink ref="H77" r:id="rId125" xr:uid="{15BE3484-1B9E-E44A-8734-29477FAAAE24}"/>
    <hyperlink ref="K77" r:id="rId126" xr:uid="{86CD209C-3FCB-F848-A786-A82E746D909A}"/>
    <hyperlink ref="N77" r:id="rId127" xr:uid="{1E641A17-0387-B542-9013-84675DD7B82C}"/>
    <hyperlink ref="Q77" r:id="rId128" xr:uid="{CBB56936-F8E4-F540-B902-52A3DD7FD022}"/>
    <hyperlink ref="E80" r:id="rId129" xr:uid="{7C76810C-4B8F-0944-B5F8-86FB694FBD3B}"/>
    <hyperlink ref="H80" r:id="rId130" xr:uid="{2F343F84-6C24-8343-8A18-FA81D405A117}"/>
    <hyperlink ref="K80" r:id="rId131" xr:uid="{856EFB08-3E54-7C45-89D8-E7DDC29B8D61}"/>
    <hyperlink ref="N80" r:id="rId132" xr:uid="{FF42E27A-6DA8-2D40-A9EE-FCD1ACA92B9E}"/>
    <hyperlink ref="Q80" r:id="rId133" location=":~:text=A%20trav%C3%A9s%20del%20acuerdo%20presidencial,a%20partir%20de%20este%20viernes." xr:uid="{661AF726-DCAD-DD43-A66A-23998AA342B4}"/>
    <hyperlink ref="E89" r:id="rId134" xr:uid="{5DF428ED-4A5F-9848-BC8A-51F0EB9FEEDC}"/>
    <hyperlink ref="H89" r:id="rId135" xr:uid="{52728794-39BF-2940-A148-52C15E480521}"/>
    <hyperlink ref="K89" r:id="rId136" xr:uid="{F6844308-54A4-1447-9B99-B3D7395C9B47}"/>
    <hyperlink ref="N89" r:id="rId137" xr:uid="{08F10222-E449-F546-A69C-87A9D9BE39B6}"/>
    <hyperlink ref="Q89" r:id="rId138" xr:uid="{1FE17E9E-9489-8247-9902-9AD6D70FF780}"/>
    <hyperlink ref="E86" r:id="rId139" xr:uid="{FBE30B18-5100-B04B-A2D1-534CE30A58A7}"/>
    <hyperlink ref="H86" r:id="rId140" xr:uid="{8767F665-37F9-E041-8B89-0DCB326FBAA8}"/>
    <hyperlink ref="K86" r:id="rId141" xr:uid="{9F2E95C2-CAF4-2D4B-9133-D53938C7C4D4}"/>
    <hyperlink ref="N86" r:id="rId142" xr:uid="{13D463AA-6E4D-FA4E-BED7-35F3651CB41A}"/>
    <hyperlink ref="Q86" r:id="rId143" xr:uid="{14958663-1BF9-B047-9BF5-C3334CBD649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7E001-E1F7-4E4F-BD54-8FCC052F1459}">
  <dimension ref="A1:L75"/>
  <sheetViews>
    <sheetView workbookViewId="0">
      <pane ySplit="1" topLeftCell="A62" activePane="bottomLeft" state="frozen"/>
      <selection pane="bottomLeft" activeCell="F56" sqref="F56:F75"/>
    </sheetView>
  </sheetViews>
  <sheetFormatPr baseColWidth="10" defaultRowHeight="15.75" x14ac:dyDescent="0.25"/>
  <cols>
    <col min="1" max="1" width="49.125" customWidth="1"/>
    <col min="2" max="2" width="10.125" customWidth="1"/>
    <col min="3" max="3" width="30.125" customWidth="1"/>
    <col min="5" max="5" width="9.5" customWidth="1"/>
    <col min="6" max="6" width="81" customWidth="1"/>
  </cols>
  <sheetData>
    <row r="1" spans="1:8" x14ac:dyDescent="0.25">
      <c r="A1" s="23" t="s">
        <v>77</v>
      </c>
      <c r="B1" s="24" t="s">
        <v>78</v>
      </c>
      <c r="C1" s="22" t="s">
        <v>79</v>
      </c>
      <c r="D1" s="23" t="s">
        <v>80</v>
      </c>
      <c r="E1" s="24" t="s">
        <v>81</v>
      </c>
      <c r="F1" s="23" t="s">
        <v>82</v>
      </c>
    </row>
    <row r="2" spans="1:8" x14ac:dyDescent="0.25">
      <c r="A2" s="25" t="s">
        <v>0</v>
      </c>
      <c r="B2" s="2"/>
      <c r="C2" s="1"/>
      <c r="D2" s="25"/>
      <c r="E2" s="2"/>
      <c r="F2" s="25"/>
      <c r="H2" s="12" t="s">
        <v>312</v>
      </c>
    </row>
    <row r="3" spans="1:8" s="3" customFormat="1" x14ac:dyDescent="0.25">
      <c r="A3" s="4" t="s">
        <v>1</v>
      </c>
      <c r="B3" s="3">
        <v>2024</v>
      </c>
      <c r="C3" s="3" t="s">
        <v>2</v>
      </c>
      <c r="D3" s="4" t="s">
        <v>3</v>
      </c>
      <c r="E3" s="3">
        <v>0</v>
      </c>
      <c r="F3" s="5" t="s">
        <v>4</v>
      </c>
    </row>
    <row r="4" spans="1:8" s="3" customFormat="1" x14ac:dyDescent="0.25">
      <c r="A4" s="26" t="s">
        <v>5</v>
      </c>
      <c r="B4" s="7"/>
      <c r="C4" s="7"/>
      <c r="D4" s="8"/>
      <c r="E4" s="7"/>
      <c r="F4" s="9"/>
    </row>
    <row r="5" spans="1:8" x14ac:dyDescent="0.25">
      <c r="A5" s="39" t="s">
        <v>6</v>
      </c>
      <c r="B5" s="11">
        <v>2024</v>
      </c>
      <c r="C5" s="10"/>
      <c r="E5" s="11"/>
      <c r="F5" s="27"/>
    </row>
    <row r="6" spans="1:8" x14ac:dyDescent="0.25">
      <c r="A6" s="39" t="s">
        <v>7</v>
      </c>
      <c r="B6" s="11">
        <v>2024</v>
      </c>
      <c r="C6" s="10"/>
      <c r="E6" s="11"/>
      <c r="F6" s="27"/>
    </row>
    <row r="7" spans="1:8" x14ac:dyDescent="0.25">
      <c r="A7" s="39" t="s">
        <v>8</v>
      </c>
      <c r="B7" s="11">
        <v>2024</v>
      </c>
      <c r="C7" s="10"/>
      <c r="D7" t="s">
        <v>9</v>
      </c>
      <c r="E7" s="11"/>
      <c r="F7" s="27"/>
    </row>
    <row r="8" spans="1:8" x14ac:dyDescent="0.25">
      <c r="A8" s="39" t="s">
        <v>12</v>
      </c>
      <c r="B8" s="11">
        <v>2024</v>
      </c>
      <c r="C8" s="10" t="s">
        <v>13</v>
      </c>
      <c r="D8" t="s">
        <v>3</v>
      </c>
      <c r="E8" s="11">
        <v>0</v>
      </c>
      <c r="F8" s="27" t="s">
        <v>11</v>
      </c>
    </row>
    <row r="9" spans="1:8" x14ac:dyDescent="0.25">
      <c r="A9" s="39" t="s">
        <v>14</v>
      </c>
      <c r="B9" s="11">
        <v>2024</v>
      </c>
      <c r="C9" s="10" t="s">
        <v>15</v>
      </c>
      <c r="D9" t="s">
        <v>3</v>
      </c>
      <c r="E9" s="11">
        <v>0</v>
      </c>
      <c r="F9" s="27" t="s">
        <v>11</v>
      </c>
    </row>
    <row r="10" spans="1:8" x14ac:dyDescent="0.25">
      <c r="A10" s="25" t="s">
        <v>16</v>
      </c>
      <c r="B10" s="16"/>
      <c r="C10" s="14"/>
      <c r="D10" s="15"/>
      <c r="E10" s="16"/>
      <c r="F10" s="28"/>
      <c r="G10" s="15"/>
    </row>
    <row r="11" spans="1:8" x14ac:dyDescent="0.25">
      <c r="A11" s="40" t="s">
        <v>17</v>
      </c>
      <c r="B11" s="11">
        <v>2024</v>
      </c>
      <c r="C11" s="10"/>
      <c r="E11" s="11"/>
      <c r="F11" s="29"/>
    </row>
    <row r="12" spans="1:8" x14ac:dyDescent="0.25">
      <c r="A12" s="40" t="s">
        <v>18</v>
      </c>
      <c r="B12" s="11">
        <v>2024</v>
      </c>
      <c r="C12" s="10"/>
      <c r="E12" s="11"/>
      <c r="F12" s="29"/>
    </row>
    <row r="13" spans="1:8" x14ac:dyDescent="0.25">
      <c r="A13" s="23" t="s">
        <v>19</v>
      </c>
      <c r="B13" s="11">
        <v>2024</v>
      </c>
      <c r="C13" s="10" t="s">
        <v>20</v>
      </c>
      <c r="D13" t="s">
        <v>10</v>
      </c>
      <c r="E13" s="11">
        <v>1</v>
      </c>
      <c r="F13" s="27" t="s">
        <v>21</v>
      </c>
    </row>
    <row r="14" spans="1:8" x14ac:dyDescent="0.25">
      <c r="A14" t="s">
        <v>22</v>
      </c>
      <c r="B14" s="11">
        <v>2024</v>
      </c>
      <c r="C14" s="10"/>
      <c r="E14" s="11"/>
    </row>
    <row r="15" spans="1:8" x14ac:dyDescent="0.25">
      <c r="A15" t="s">
        <v>23</v>
      </c>
      <c r="B15" s="11">
        <v>2024</v>
      </c>
      <c r="C15" s="10"/>
      <c r="E15" s="11"/>
    </row>
    <row r="16" spans="1:8" x14ac:dyDescent="0.25">
      <c r="A16" t="s">
        <v>24</v>
      </c>
      <c r="B16" s="11">
        <v>2024</v>
      </c>
      <c r="C16" s="10"/>
      <c r="E16" s="11"/>
    </row>
    <row r="17" spans="1:8" x14ac:dyDescent="0.25">
      <c r="A17" t="s">
        <v>25</v>
      </c>
      <c r="B17" s="11">
        <v>2024</v>
      </c>
      <c r="C17" s="10"/>
      <c r="E17" s="11"/>
    </row>
    <row r="18" spans="1:8" x14ac:dyDescent="0.25">
      <c r="A18" t="s">
        <v>26</v>
      </c>
      <c r="B18" s="11">
        <v>2024</v>
      </c>
      <c r="C18" s="10" t="s">
        <v>27</v>
      </c>
      <c r="D18" t="s">
        <v>10</v>
      </c>
      <c r="E18" s="11">
        <v>1</v>
      </c>
      <c r="F18" s="27" t="s">
        <v>21</v>
      </c>
    </row>
    <row r="19" spans="1:8" x14ac:dyDescent="0.25">
      <c r="A19" t="s">
        <v>28</v>
      </c>
      <c r="B19" s="11">
        <v>2024</v>
      </c>
      <c r="C19" s="10"/>
      <c r="E19" s="11"/>
    </row>
    <row r="20" spans="1:8" x14ac:dyDescent="0.25">
      <c r="A20" t="s">
        <v>29</v>
      </c>
      <c r="B20" s="11">
        <v>2024</v>
      </c>
      <c r="C20" s="10"/>
      <c r="E20" s="11"/>
    </row>
    <row r="21" spans="1:8" x14ac:dyDescent="0.25">
      <c r="A21" t="s">
        <v>30</v>
      </c>
      <c r="B21" s="11">
        <v>2024</v>
      </c>
      <c r="C21" s="10"/>
      <c r="E21" s="11"/>
    </row>
    <row r="22" spans="1:8" x14ac:dyDescent="0.25">
      <c r="A22" t="s">
        <v>31</v>
      </c>
      <c r="B22" s="11">
        <v>2024</v>
      </c>
      <c r="C22" s="10"/>
      <c r="E22" s="11"/>
    </row>
    <row r="23" spans="1:8" x14ac:dyDescent="0.25">
      <c r="A23" t="s">
        <v>32</v>
      </c>
      <c r="B23" s="11">
        <v>2024</v>
      </c>
      <c r="C23" s="10"/>
      <c r="E23" s="11"/>
    </row>
    <row r="24" spans="1:8" x14ac:dyDescent="0.25">
      <c r="A24" t="s">
        <v>33</v>
      </c>
      <c r="B24" s="11">
        <v>2024</v>
      </c>
      <c r="C24" s="10"/>
      <c r="E24" s="11"/>
    </row>
    <row r="25" spans="1:8" x14ac:dyDescent="0.25">
      <c r="A25" s="23" t="s">
        <v>34</v>
      </c>
      <c r="B25" s="11">
        <v>2024</v>
      </c>
      <c r="C25" s="10" t="s">
        <v>35</v>
      </c>
      <c r="D25" t="s">
        <v>3</v>
      </c>
      <c r="E25" s="11">
        <v>0</v>
      </c>
      <c r="F25" s="27" t="s">
        <v>36</v>
      </c>
      <c r="H25" s="12" t="s">
        <v>36</v>
      </c>
    </row>
    <row r="26" spans="1:8" s="18" customFormat="1" x14ac:dyDescent="0.25">
      <c r="A26" s="4" t="s">
        <v>37</v>
      </c>
      <c r="B26" s="3">
        <v>2024</v>
      </c>
      <c r="C26" s="4" t="s">
        <v>38</v>
      </c>
      <c r="D26" s="4" t="s">
        <v>3</v>
      </c>
      <c r="E26" s="3">
        <v>0</v>
      </c>
      <c r="F26" s="5" t="s">
        <v>36</v>
      </c>
    </row>
    <row r="27" spans="1:8" x14ac:dyDescent="0.25">
      <c r="A27" t="s">
        <v>39</v>
      </c>
      <c r="B27" s="11">
        <v>2024</v>
      </c>
      <c r="C27" s="10" t="s">
        <v>40</v>
      </c>
      <c r="D27" t="s">
        <v>3</v>
      </c>
      <c r="E27" s="11">
        <v>0</v>
      </c>
      <c r="F27" s="27" t="s">
        <v>36</v>
      </c>
    </row>
    <row r="28" spans="1:8" x14ac:dyDescent="0.25">
      <c r="A28" t="s">
        <v>41</v>
      </c>
      <c r="B28" s="11">
        <v>2024</v>
      </c>
      <c r="C28" s="10"/>
      <c r="E28" s="11"/>
    </row>
    <row r="29" spans="1:8" s="10" customFormat="1" x14ac:dyDescent="0.25">
      <c r="A29" s="10" t="s">
        <v>42</v>
      </c>
      <c r="B29" s="3">
        <v>2024</v>
      </c>
      <c r="C29" s="10" t="s">
        <v>43</v>
      </c>
      <c r="D29" s="10" t="s">
        <v>3</v>
      </c>
      <c r="E29" s="3">
        <v>0</v>
      </c>
      <c r="F29" s="20" t="s">
        <v>36</v>
      </c>
    </row>
    <row r="30" spans="1:8" x14ac:dyDescent="0.25">
      <c r="A30" t="s">
        <v>44</v>
      </c>
      <c r="B30" s="11">
        <v>2024</v>
      </c>
      <c r="C30" s="10"/>
      <c r="E30" s="11"/>
    </row>
    <row r="31" spans="1:8" s="4" customFormat="1" x14ac:dyDescent="0.25">
      <c r="A31" s="4" t="s">
        <v>45</v>
      </c>
      <c r="B31" s="11">
        <v>2024</v>
      </c>
      <c r="E31" s="3"/>
    </row>
    <row r="32" spans="1:8" s="4" customFormat="1" x14ac:dyDescent="0.25">
      <c r="A32" s="4" t="s">
        <v>46</v>
      </c>
      <c r="B32" s="11">
        <v>2024</v>
      </c>
      <c r="C32" s="4" t="s">
        <v>47</v>
      </c>
      <c r="D32" s="4" t="s">
        <v>3</v>
      </c>
      <c r="E32" s="3">
        <v>0</v>
      </c>
      <c r="F32" s="5" t="s">
        <v>36</v>
      </c>
    </row>
    <row r="33" spans="1:6" x14ac:dyDescent="0.25">
      <c r="A33" s="25" t="s">
        <v>48</v>
      </c>
      <c r="B33" s="16"/>
      <c r="C33" s="14"/>
      <c r="D33" s="15"/>
      <c r="E33" s="16"/>
      <c r="F33" s="15"/>
    </row>
    <row r="34" spans="1:6" s="10" customFormat="1" x14ac:dyDescent="0.25">
      <c r="A34" s="10" t="s">
        <v>49</v>
      </c>
      <c r="B34" s="3">
        <v>2024</v>
      </c>
      <c r="C34" s="10" t="s">
        <v>50</v>
      </c>
      <c r="D34" s="10" t="s">
        <v>3</v>
      </c>
      <c r="E34" s="3">
        <v>0</v>
      </c>
      <c r="F34" s="20" t="s">
        <v>51</v>
      </c>
    </row>
    <row r="35" spans="1:6" x14ac:dyDescent="0.25">
      <c r="A35" t="s">
        <v>52</v>
      </c>
      <c r="B35" s="11">
        <v>2024</v>
      </c>
      <c r="C35" s="10"/>
      <c r="E35" s="11"/>
    </row>
    <row r="36" spans="1:6" x14ac:dyDescent="0.25">
      <c r="A36" t="s">
        <v>53</v>
      </c>
      <c r="B36" s="11">
        <v>2024</v>
      </c>
      <c r="C36" s="10" t="s">
        <v>54</v>
      </c>
      <c r="D36" s="10" t="s">
        <v>3</v>
      </c>
      <c r="E36" s="3">
        <v>0</v>
      </c>
      <c r="F36" s="20" t="s">
        <v>51</v>
      </c>
    </row>
    <row r="37" spans="1:6" x14ac:dyDescent="0.25">
      <c r="A37" t="s">
        <v>55</v>
      </c>
      <c r="B37" s="11">
        <v>2024</v>
      </c>
      <c r="C37" s="10"/>
      <c r="E37" s="11"/>
    </row>
    <row r="38" spans="1:6" x14ac:dyDescent="0.25">
      <c r="A38" s="25" t="s">
        <v>56</v>
      </c>
      <c r="B38" s="16"/>
      <c r="C38" s="14"/>
      <c r="D38" s="15"/>
      <c r="E38" s="16"/>
      <c r="F38" s="15"/>
    </row>
    <row r="39" spans="1:6" x14ac:dyDescent="0.25">
      <c r="A39" s="23" t="s">
        <v>57</v>
      </c>
      <c r="B39" s="11">
        <v>2024</v>
      </c>
      <c r="C39" s="10" t="s">
        <v>58</v>
      </c>
      <c r="D39" s="10" t="s">
        <v>3</v>
      </c>
      <c r="E39" s="3">
        <v>0</v>
      </c>
      <c r="F39" s="20" t="s">
        <v>59</v>
      </c>
    </row>
    <row r="40" spans="1:6" s="10" customFormat="1" x14ac:dyDescent="0.25">
      <c r="A40" s="22" t="s">
        <v>60</v>
      </c>
      <c r="B40" s="3">
        <v>2024</v>
      </c>
      <c r="C40" s="10" t="s">
        <v>61</v>
      </c>
      <c r="D40" s="10" t="s">
        <v>3</v>
      </c>
      <c r="E40" s="3">
        <v>0</v>
      </c>
      <c r="F40" s="20" t="s">
        <v>62</v>
      </c>
    </row>
    <row r="41" spans="1:6" x14ac:dyDescent="0.25">
      <c r="A41" s="31" t="s">
        <v>63</v>
      </c>
      <c r="B41" s="11">
        <v>2024</v>
      </c>
      <c r="C41" s="10"/>
      <c r="E41" s="11"/>
    </row>
    <row r="42" spans="1:6" x14ac:dyDescent="0.25">
      <c r="A42" s="32" t="s">
        <v>64</v>
      </c>
      <c r="B42" s="16"/>
      <c r="C42" s="14"/>
      <c r="D42" s="15"/>
      <c r="E42" s="16"/>
      <c r="F42" s="15"/>
    </row>
    <row r="43" spans="1:6" x14ac:dyDescent="0.25">
      <c r="A43" s="30" t="s">
        <v>65</v>
      </c>
      <c r="B43" s="11">
        <v>2024</v>
      </c>
      <c r="C43" s="10" t="s">
        <v>66</v>
      </c>
      <c r="D43" t="s">
        <v>10</v>
      </c>
      <c r="E43" s="11">
        <v>1</v>
      </c>
      <c r="F43" s="27" t="s">
        <v>67</v>
      </c>
    </row>
    <row r="44" spans="1:6" x14ac:dyDescent="0.25">
      <c r="A44" s="30" t="s">
        <v>68</v>
      </c>
      <c r="B44" s="11">
        <v>2024</v>
      </c>
      <c r="C44" s="10" t="s">
        <v>69</v>
      </c>
      <c r="D44" t="s">
        <v>3</v>
      </c>
      <c r="E44" s="11">
        <v>0</v>
      </c>
      <c r="F44" s="41" t="s">
        <v>67</v>
      </c>
    </row>
    <row r="45" spans="1:6" s="3" customFormat="1" ht="16.5" thickBot="1" x14ac:dyDescent="0.3">
      <c r="A45" s="42" t="s">
        <v>70</v>
      </c>
      <c r="B45" s="43">
        <v>2024</v>
      </c>
      <c r="C45" s="44" t="s">
        <v>71</v>
      </c>
      <c r="D45" s="44" t="s">
        <v>3</v>
      </c>
      <c r="E45" s="45">
        <v>0</v>
      </c>
      <c r="F45" s="46" t="s">
        <v>67</v>
      </c>
    </row>
    <row r="46" spans="1:6" x14ac:dyDescent="0.25">
      <c r="A46" s="23" t="s">
        <v>119</v>
      </c>
      <c r="B46" s="11"/>
      <c r="C46" s="10"/>
      <c r="E46" s="11"/>
    </row>
    <row r="47" spans="1:6" x14ac:dyDescent="0.25">
      <c r="A47" s="23" t="s">
        <v>126</v>
      </c>
      <c r="B47" s="11"/>
      <c r="C47" s="10"/>
      <c r="E47" s="11"/>
    </row>
    <row r="48" spans="1:6" x14ac:dyDescent="0.25">
      <c r="A48" s="23" t="s">
        <v>121</v>
      </c>
      <c r="B48" s="11"/>
      <c r="C48" s="10"/>
      <c r="E48" s="11"/>
    </row>
    <row r="49" spans="1:12" x14ac:dyDescent="0.25">
      <c r="B49" s="11"/>
      <c r="C49" s="10"/>
      <c r="E49" s="11"/>
    </row>
    <row r="50" spans="1:12" x14ac:dyDescent="0.25">
      <c r="B50" s="11"/>
      <c r="C50" s="10"/>
      <c r="E50" s="11"/>
    </row>
    <row r="51" spans="1:12" ht="17.100000000000001" customHeight="1" x14ac:dyDescent="0.25">
      <c r="A51" t="s">
        <v>72</v>
      </c>
      <c r="B51" s="11">
        <v>2020</v>
      </c>
      <c r="C51" s="10" t="s">
        <v>73</v>
      </c>
      <c r="D51" t="s">
        <v>3</v>
      </c>
      <c r="E51" s="11"/>
      <c r="F51" s="20" t="s">
        <v>74</v>
      </c>
      <c r="H51" t="s">
        <v>17</v>
      </c>
      <c r="L51" t="s">
        <v>75</v>
      </c>
    </row>
    <row r="52" spans="1:12" x14ac:dyDescent="0.25">
      <c r="A52" t="s">
        <v>72</v>
      </c>
      <c r="B52" s="11">
        <v>2021</v>
      </c>
      <c r="C52" s="10" t="s">
        <v>73</v>
      </c>
      <c r="D52" t="s">
        <v>3</v>
      </c>
      <c r="E52" s="11"/>
      <c r="F52" s="20" t="s">
        <v>74</v>
      </c>
    </row>
    <row r="53" spans="1:12" x14ac:dyDescent="0.25">
      <c r="A53" t="s">
        <v>72</v>
      </c>
      <c r="B53" s="11">
        <v>2022</v>
      </c>
      <c r="C53" s="10" t="s">
        <v>76</v>
      </c>
      <c r="D53" t="s">
        <v>3</v>
      </c>
      <c r="E53" s="11"/>
      <c r="F53" s="20" t="s">
        <v>74</v>
      </c>
    </row>
    <row r="54" spans="1:12" x14ac:dyDescent="0.25">
      <c r="A54" t="s">
        <v>72</v>
      </c>
      <c r="B54" s="11">
        <v>2023</v>
      </c>
      <c r="C54" s="10" t="s">
        <v>76</v>
      </c>
      <c r="D54" t="s">
        <v>3</v>
      </c>
      <c r="E54" s="11"/>
      <c r="F54" s="20" t="s">
        <v>74</v>
      </c>
    </row>
    <row r="56" spans="1:12" x14ac:dyDescent="0.25">
      <c r="A56" s="194" t="s">
        <v>895</v>
      </c>
      <c r="B56" s="11" t="s">
        <v>899</v>
      </c>
      <c r="C56" s="194" t="s">
        <v>880</v>
      </c>
      <c r="D56" t="s">
        <v>3</v>
      </c>
      <c r="F56" s="209" t="s">
        <v>903</v>
      </c>
    </row>
    <row r="57" spans="1:12" x14ac:dyDescent="0.25">
      <c r="A57" s="194" t="s">
        <v>895</v>
      </c>
      <c r="B57" t="s">
        <v>897</v>
      </c>
      <c r="C57" s="195" t="s">
        <v>881</v>
      </c>
      <c r="D57" t="s">
        <v>902</v>
      </c>
      <c r="F57" s="209"/>
    </row>
    <row r="58" spans="1:12" x14ac:dyDescent="0.25">
      <c r="A58" s="194"/>
      <c r="C58" s="194"/>
      <c r="F58" s="209"/>
    </row>
    <row r="59" spans="1:12" x14ac:dyDescent="0.25">
      <c r="A59" s="194" t="s">
        <v>896</v>
      </c>
      <c r="B59" t="s">
        <v>898</v>
      </c>
      <c r="C59" s="196" t="s">
        <v>882</v>
      </c>
      <c r="D59" t="s">
        <v>3</v>
      </c>
      <c r="F59" s="209"/>
    </row>
    <row r="60" spans="1:12" x14ac:dyDescent="0.25">
      <c r="A60" s="194" t="s">
        <v>896</v>
      </c>
      <c r="B60" t="s">
        <v>901</v>
      </c>
      <c r="C60" s="197" t="s">
        <v>883</v>
      </c>
      <c r="D60" t="s">
        <v>3</v>
      </c>
      <c r="F60" s="209"/>
    </row>
    <row r="61" spans="1:12" x14ac:dyDescent="0.25">
      <c r="A61" s="194"/>
      <c r="C61" s="194"/>
      <c r="F61" s="209"/>
    </row>
    <row r="62" spans="1:12" x14ac:dyDescent="0.25">
      <c r="A62" s="194" t="s">
        <v>896</v>
      </c>
      <c r="B62" t="s">
        <v>899</v>
      </c>
      <c r="C62" s="194" t="s">
        <v>884</v>
      </c>
      <c r="D62" t="s">
        <v>3</v>
      </c>
      <c r="F62" s="209"/>
    </row>
    <row r="63" spans="1:12" x14ac:dyDescent="0.25">
      <c r="A63" s="194" t="s">
        <v>896</v>
      </c>
      <c r="B63" t="s">
        <v>897</v>
      </c>
      <c r="C63" s="196" t="s">
        <v>885</v>
      </c>
      <c r="D63" t="s">
        <v>3</v>
      </c>
      <c r="F63" s="209"/>
    </row>
    <row r="64" spans="1:12" x14ac:dyDescent="0.25">
      <c r="A64" s="194" t="s">
        <v>896</v>
      </c>
      <c r="B64" t="s">
        <v>900</v>
      </c>
      <c r="C64" s="197" t="s">
        <v>886</v>
      </c>
      <c r="D64" t="s">
        <v>10</v>
      </c>
      <c r="F64" s="209"/>
    </row>
    <row r="65" spans="1:6" x14ac:dyDescent="0.25">
      <c r="A65" s="194"/>
      <c r="C65" s="194"/>
      <c r="F65" s="209"/>
    </row>
    <row r="66" spans="1:6" x14ac:dyDescent="0.25">
      <c r="A66" s="194" t="s">
        <v>896</v>
      </c>
      <c r="B66" t="s">
        <v>899</v>
      </c>
      <c r="C66" s="194" t="s">
        <v>887</v>
      </c>
      <c r="D66" t="s">
        <v>3</v>
      </c>
      <c r="F66" s="209"/>
    </row>
    <row r="67" spans="1:6" x14ac:dyDescent="0.25">
      <c r="A67" s="194" t="s">
        <v>896</v>
      </c>
      <c r="B67" t="s">
        <v>897</v>
      </c>
      <c r="C67" s="198" t="s">
        <v>888</v>
      </c>
      <c r="D67" t="s">
        <v>902</v>
      </c>
      <c r="F67" s="209"/>
    </row>
    <row r="68" spans="1:6" x14ac:dyDescent="0.25">
      <c r="A68" s="194" t="s">
        <v>896</v>
      </c>
      <c r="B68" t="s">
        <v>900</v>
      </c>
      <c r="C68" s="197" t="s">
        <v>889</v>
      </c>
      <c r="D68" t="s">
        <v>3</v>
      </c>
      <c r="F68" s="209"/>
    </row>
    <row r="69" spans="1:6" x14ac:dyDescent="0.25">
      <c r="A69" s="194"/>
      <c r="C69" s="194"/>
      <c r="F69" s="209"/>
    </row>
    <row r="70" spans="1:6" x14ac:dyDescent="0.25">
      <c r="A70" s="194" t="s">
        <v>896</v>
      </c>
      <c r="B70" t="s">
        <v>899</v>
      </c>
      <c r="C70" s="194" t="s">
        <v>890</v>
      </c>
      <c r="D70" t="s">
        <v>3</v>
      </c>
      <c r="F70" s="209"/>
    </row>
    <row r="71" spans="1:6" x14ac:dyDescent="0.25">
      <c r="A71" s="194" t="s">
        <v>896</v>
      </c>
      <c r="B71" t="s">
        <v>897</v>
      </c>
      <c r="C71" s="196" t="s">
        <v>891</v>
      </c>
      <c r="D71" t="s">
        <v>3</v>
      </c>
      <c r="F71" s="209"/>
    </row>
    <row r="72" spans="1:6" x14ac:dyDescent="0.25">
      <c r="A72" s="194" t="s">
        <v>896</v>
      </c>
      <c r="B72" t="s">
        <v>900</v>
      </c>
      <c r="C72" s="197" t="s">
        <v>892</v>
      </c>
      <c r="D72" t="s">
        <v>3</v>
      </c>
      <c r="F72" s="209"/>
    </row>
    <row r="73" spans="1:6" x14ac:dyDescent="0.25">
      <c r="A73" s="194"/>
      <c r="C73" s="194"/>
      <c r="F73" s="209"/>
    </row>
    <row r="74" spans="1:6" x14ac:dyDescent="0.25">
      <c r="A74" s="194" t="s">
        <v>896</v>
      </c>
      <c r="B74" t="s">
        <v>898</v>
      </c>
      <c r="C74" s="196" t="s">
        <v>893</v>
      </c>
      <c r="D74" t="s">
        <v>3</v>
      </c>
      <c r="F74" s="209"/>
    </row>
    <row r="75" spans="1:6" x14ac:dyDescent="0.25">
      <c r="A75" s="194" t="s">
        <v>896</v>
      </c>
      <c r="B75">
        <v>2024</v>
      </c>
      <c r="C75" s="197" t="s">
        <v>894</v>
      </c>
      <c r="D75" t="s">
        <v>3</v>
      </c>
      <c r="F75" s="209"/>
    </row>
  </sheetData>
  <mergeCells count="1">
    <mergeCell ref="F56:F75"/>
  </mergeCells>
  <hyperlinks>
    <hyperlink ref="F51" r:id="rId1" xr:uid="{5E7F5113-7330-5A47-9B4A-BC4A1F7866AF}"/>
    <hyperlink ref="H25" r:id="rId2" xr:uid="{E96053BA-7A31-F543-B497-AD48E262F63F}"/>
    <hyperlink ref="F52" r:id="rId3" xr:uid="{CCBA3510-1570-7B4F-A9A0-C4B8D64B47F7}"/>
    <hyperlink ref="F53" r:id="rId4" xr:uid="{5694685C-A70B-C14B-9D82-4D7D6AA0BC8A}"/>
    <hyperlink ref="F54" r:id="rId5" xr:uid="{0C9435A7-9CA0-F748-8455-62F40C943351}"/>
    <hyperlink ref="F3" r:id="rId6" xr:uid="{9469F4E2-F491-2242-BC30-2F6BFF6B00AA}"/>
    <hyperlink ref="F18" r:id="rId7" xr:uid="{1ED8B7EE-0DE9-7C44-AE2F-468AF9AD7EF4}"/>
    <hyperlink ref="F25" r:id="rId8" xr:uid="{38EC58E6-4F19-B34D-B99D-FE1635A620B3}"/>
    <hyperlink ref="F13" r:id="rId9" xr:uid="{B198CC5B-BF40-E64A-A3CD-EE5BF57CAE98}"/>
    <hyperlink ref="F29" r:id="rId10" xr:uid="{45A4203C-66FB-7D4C-ACC1-8FAEB5EF081B}"/>
    <hyperlink ref="F32" r:id="rId11" xr:uid="{8EC6052F-1FA6-F943-BB9B-BD9BFE28F6F8}"/>
    <hyperlink ref="F26" r:id="rId12" xr:uid="{1E4D9D14-7064-2A4C-896E-36F20538DCED}"/>
    <hyperlink ref="F27" r:id="rId13" xr:uid="{112171BE-A6F5-1B4C-AD66-13C4A935CE33}"/>
    <hyperlink ref="F34" r:id="rId14" xr:uid="{8786B59C-2F25-6D45-989A-2C550F7F1BB7}"/>
    <hyperlink ref="F36" r:id="rId15" xr:uid="{1AE9A592-B868-A04D-97E6-7CC10075FACA}"/>
    <hyperlink ref="F39" r:id="rId16" xr:uid="{31D6BE37-C3BB-7547-9B98-BD291CAF1FA5}"/>
    <hyperlink ref="F40" r:id="rId17" xr:uid="{C9DA033E-FA85-0B42-910A-359C7DA5D0CD}"/>
    <hyperlink ref="F43" r:id="rId18" xr:uid="{6D9CE5B5-E706-3649-91C3-519679378624}"/>
    <hyperlink ref="F44" r:id="rId19" xr:uid="{DC6EBC16-1986-4244-AD25-512B881E24A6}"/>
    <hyperlink ref="F45" r:id="rId20" xr:uid="{3EC60C3D-63CD-9640-B1A1-0A94C8850038}"/>
    <hyperlink ref="H2" r:id="rId21" xr:uid="{26ED98B7-B761-0B48-91E3-665151F25E8C}"/>
  </hyperlinks>
  <pageMargins left="0.7" right="0.7" top="0.75" bottom="0.75" header="0.3" footer="0.3"/>
  <legacyDrawing r:id="rId2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32E890-70C5-CA4C-BD13-FB39375B344A}">
  <dimension ref="A1:J72"/>
  <sheetViews>
    <sheetView workbookViewId="0">
      <pane ySplit="1" topLeftCell="A2" activePane="bottomLeft" state="frozen"/>
      <selection pane="bottomLeft" activeCell="A13" sqref="A13:A15"/>
    </sheetView>
  </sheetViews>
  <sheetFormatPr baseColWidth="10" defaultRowHeight="15.75" x14ac:dyDescent="0.25"/>
  <cols>
    <col min="1" max="1" width="45.125" style="21" customWidth="1"/>
    <col min="2" max="2" width="10.875" style="21"/>
    <col min="3" max="3" width="43.375" style="21" customWidth="1"/>
    <col min="4" max="4" width="10.875" style="21"/>
    <col min="5" max="5" width="7.125" style="21" customWidth="1"/>
    <col min="6" max="6" width="127.625" style="21" customWidth="1"/>
    <col min="7" max="7" width="11.875" customWidth="1"/>
  </cols>
  <sheetData>
    <row r="1" spans="1:10" x14ac:dyDescent="0.25">
      <c r="A1" s="17" t="s">
        <v>114</v>
      </c>
      <c r="B1" s="17" t="s">
        <v>78</v>
      </c>
      <c r="C1" s="33" t="s">
        <v>79</v>
      </c>
      <c r="D1" s="17" t="s">
        <v>80</v>
      </c>
      <c r="E1" s="17" t="s">
        <v>81</v>
      </c>
      <c r="F1" s="17" t="s">
        <v>82</v>
      </c>
    </row>
    <row r="2" spans="1:10" x14ac:dyDescent="0.25">
      <c r="A2" s="21" t="s">
        <v>83</v>
      </c>
      <c r="B2" s="21">
        <v>2024</v>
      </c>
      <c r="C2" s="21" t="s">
        <v>84</v>
      </c>
      <c r="D2" s="21" t="s">
        <v>10</v>
      </c>
      <c r="E2" s="21">
        <v>1</v>
      </c>
      <c r="F2" s="34" t="s">
        <v>85</v>
      </c>
      <c r="G2" s="23" t="s">
        <v>317</v>
      </c>
      <c r="H2" s="27" t="s">
        <v>318</v>
      </c>
      <c r="J2" s="21"/>
    </row>
    <row r="3" spans="1:10" x14ac:dyDescent="0.25">
      <c r="A3" s="21" t="s">
        <v>86</v>
      </c>
      <c r="B3" s="21">
        <v>2024</v>
      </c>
      <c r="C3" s="21" t="s">
        <v>87</v>
      </c>
      <c r="D3" s="21" t="s">
        <v>10</v>
      </c>
      <c r="E3" s="21">
        <v>1</v>
      </c>
      <c r="F3" s="34" t="s">
        <v>88</v>
      </c>
      <c r="J3" s="21"/>
    </row>
    <row r="4" spans="1:10" x14ac:dyDescent="0.25">
      <c r="A4" s="21" t="s">
        <v>89</v>
      </c>
      <c r="B4" s="21">
        <v>2024</v>
      </c>
      <c r="C4" s="21" t="s">
        <v>90</v>
      </c>
      <c r="D4" s="21" t="s">
        <v>3</v>
      </c>
      <c r="E4" s="21">
        <v>0</v>
      </c>
      <c r="F4" s="34" t="s">
        <v>91</v>
      </c>
      <c r="J4" s="21"/>
    </row>
    <row r="5" spans="1:10" x14ac:dyDescent="0.25">
      <c r="A5" s="21" t="s">
        <v>92</v>
      </c>
      <c r="B5" s="21">
        <v>2024</v>
      </c>
      <c r="C5" s="21" t="s">
        <v>93</v>
      </c>
      <c r="D5" s="21" t="s">
        <v>3</v>
      </c>
      <c r="E5" s="21">
        <v>0</v>
      </c>
      <c r="F5" s="34" t="s">
        <v>94</v>
      </c>
      <c r="J5" s="21"/>
    </row>
    <row r="6" spans="1:10" x14ac:dyDescent="0.25">
      <c r="A6" s="21" t="s">
        <v>95</v>
      </c>
      <c r="B6" s="21">
        <v>2024</v>
      </c>
      <c r="C6" s="21" t="s">
        <v>96</v>
      </c>
      <c r="D6" s="21" t="s">
        <v>3</v>
      </c>
      <c r="E6" s="21">
        <v>0</v>
      </c>
      <c r="F6" s="34" t="s">
        <v>97</v>
      </c>
      <c r="J6" s="21"/>
    </row>
    <row r="7" spans="1:10" x14ac:dyDescent="0.25">
      <c r="A7" s="21" t="s">
        <v>98</v>
      </c>
      <c r="B7" s="21">
        <v>2024</v>
      </c>
      <c r="C7" s="21" t="s">
        <v>99</v>
      </c>
      <c r="D7" s="21" t="s">
        <v>3</v>
      </c>
      <c r="E7" s="21">
        <v>0</v>
      </c>
      <c r="F7" s="34" t="s">
        <v>100</v>
      </c>
      <c r="J7" s="21"/>
    </row>
    <row r="8" spans="1:10" ht="31.5" x14ac:dyDescent="0.25">
      <c r="A8" s="21" t="s">
        <v>101</v>
      </c>
      <c r="B8" s="21">
        <v>2024</v>
      </c>
      <c r="C8" s="21" t="s">
        <v>102</v>
      </c>
      <c r="D8" s="21" t="s">
        <v>3</v>
      </c>
      <c r="E8" s="21">
        <v>0</v>
      </c>
      <c r="F8" s="34" t="s">
        <v>103</v>
      </c>
      <c r="J8" s="21"/>
    </row>
    <row r="9" spans="1:10" s="10" customFormat="1" ht="31.5" x14ac:dyDescent="0.25">
      <c r="A9" s="35" t="s">
        <v>104</v>
      </c>
      <c r="B9" s="35">
        <v>2024</v>
      </c>
      <c r="C9" s="35" t="s">
        <v>105</v>
      </c>
      <c r="D9" s="35" t="s">
        <v>3</v>
      </c>
      <c r="E9" s="35">
        <v>0</v>
      </c>
      <c r="F9" s="36" t="s">
        <v>106</v>
      </c>
      <c r="J9" s="35"/>
    </row>
    <row r="10" spans="1:10" x14ac:dyDescent="0.25">
      <c r="A10" s="21" t="s">
        <v>107</v>
      </c>
      <c r="B10" s="21">
        <v>2024</v>
      </c>
      <c r="C10" s="21" t="s">
        <v>108</v>
      </c>
      <c r="D10" s="21" t="s">
        <v>3</v>
      </c>
      <c r="E10" s="21">
        <v>0</v>
      </c>
      <c r="F10" s="37" t="s">
        <v>109</v>
      </c>
      <c r="J10" s="21"/>
    </row>
    <row r="11" spans="1:10" x14ac:dyDescent="0.25">
      <c r="A11" s="21" t="s">
        <v>110</v>
      </c>
      <c r="B11" s="21">
        <v>2024</v>
      </c>
      <c r="C11" s="21" t="s">
        <v>111</v>
      </c>
      <c r="D11" s="21" t="s">
        <v>10</v>
      </c>
      <c r="E11" s="21">
        <v>1</v>
      </c>
      <c r="F11" s="37" t="s">
        <v>112</v>
      </c>
    </row>
    <row r="12" spans="1:10" ht="16.5" thickBot="1" x14ac:dyDescent="0.3">
      <c r="A12" s="38" t="s">
        <v>113</v>
      </c>
      <c r="B12" s="38">
        <v>2024</v>
      </c>
      <c r="C12" s="38" t="s">
        <v>313</v>
      </c>
      <c r="D12" s="38" t="s">
        <v>3</v>
      </c>
      <c r="E12" s="38">
        <v>0</v>
      </c>
      <c r="F12" s="73" t="s">
        <v>314</v>
      </c>
    </row>
    <row r="13" spans="1:10" x14ac:dyDescent="0.25">
      <c r="A13" s="17" t="s">
        <v>119</v>
      </c>
      <c r="E13" s="21">
        <v>11</v>
      </c>
    </row>
    <row r="14" spans="1:10" x14ac:dyDescent="0.25">
      <c r="A14" s="17" t="s">
        <v>120</v>
      </c>
      <c r="E14" s="21">
        <v>3</v>
      </c>
    </row>
    <row r="15" spans="1:10" x14ac:dyDescent="0.25">
      <c r="A15" s="13" t="s">
        <v>121</v>
      </c>
      <c r="B15" s="52"/>
      <c r="C15" s="52"/>
      <c r="D15" s="52"/>
      <c r="E15" s="13">
        <f>300/11</f>
        <v>27.272727272727273</v>
      </c>
    </row>
    <row r="17" spans="1:6" ht="16.5" thickBot="1" x14ac:dyDescent="0.3">
      <c r="A17" s="38"/>
      <c r="B17" s="38"/>
      <c r="C17" s="38"/>
      <c r="D17" s="38"/>
      <c r="E17" s="38"/>
      <c r="F17" s="38"/>
    </row>
    <row r="18" spans="1:6" x14ac:dyDescent="0.25">
      <c r="A18" t="s">
        <v>83</v>
      </c>
      <c r="B18">
        <v>2023</v>
      </c>
      <c r="C18" t="s">
        <v>84</v>
      </c>
      <c r="D18" t="s">
        <v>10</v>
      </c>
      <c r="E18">
        <v>1</v>
      </c>
      <c r="F18" s="27" t="s">
        <v>319</v>
      </c>
    </row>
    <row r="19" spans="1:6" x14ac:dyDescent="0.25">
      <c r="A19" s="21" t="s">
        <v>115</v>
      </c>
      <c r="B19" s="21">
        <v>2023</v>
      </c>
      <c r="C19" s="21" t="s">
        <v>87</v>
      </c>
      <c r="D19" s="21" t="s">
        <v>10</v>
      </c>
      <c r="E19" s="21">
        <v>1</v>
      </c>
      <c r="F19" s="34" t="s">
        <v>88</v>
      </c>
    </row>
    <row r="20" spans="1:6" x14ac:dyDescent="0.25">
      <c r="A20" s="21" t="s">
        <v>116</v>
      </c>
      <c r="B20" s="21">
        <v>2023</v>
      </c>
      <c r="C20" s="21" t="s">
        <v>90</v>
      </c>
      <c r="D20" s="21" t="s">
        <v>3</v>
      </c>
      <c r="E20" s="21">
        <v>0</v>
      </c>
      <c r="F20" s="34" t="s">
        <v>91</v>
      </c>
    </row>
    <row r="21" spans="1:6" x14ac:dyDescent="0.25">
      <c r="A21" s="21" t="s">
        <v>92</v>
      </c>
      <c r="B21" s="21">
        <v>2023</v>
      </c>
      <c r="C21" s="21" t="s">
        <v>93</v>
      </c>
      <c r="D21" s="21" t="s">
        <v>3</v>
      </c>
      <c r="E21" s="21">
        <v>0</v>
      </c>
      <c r="F21" s="34" t="s">
        <v>320</v>
      </c>
    </row>
    <row r="22" spans="1:6" x14ac:dyDescent="0.25">
      <c r="A22" s="21" t="s">
        <v>95</v>
      </c>
      <c r="B22" s="21">
        <v>2023</v>
      </c>
      <c r="C22" s="21" t="s">
        <v>96</v>
      </c>
      <c r="D22" s="21" t="s">
        <v>3</v>
      </c>
      <c r="E22" s="21">
        <v>0</v>
      </c>
      <c r="F22" s="34" t="s">
        <v>97</v>
      </c>
    </row>
    <row r="23" spans="1:6" x14ac:dyDescent="0.25">
      <c r="A23" s="21" t="s">
        <v>98</v>
      </c>
      <c r="B23" s="21">
        <v>2023</v>
      </c>
      <c r="C23" s="21" t="s">
        <v>99</v>
      </c>
      <c r="D23" s="21" t="s">
        <v>3</v>
      </c>
      <c r="E23" s="21">
        <v>0</v>
      </c>
      <c r="F23" s="34" t="s">
        <v>100</v>
      </c>
    </row>
    <row r="24" spans="1:6" ht="31.5" x14ac:dyDescent="0.25">
      <c r="A24" s="21" t="s">
        <v>101</v>
      </c>
      <c r="B24" s="21">
        <v>2023</v>
      </c>
      <c r="C24" s="75" t="s">
        <v>102</v>
      </c>
      <c r="D24" s="21" t="s">
        <v>3</v>
      </c>
      <c r="E24" s="21">
        <v>0</v>
      </c>
      <c r="F24" s="34" t="s">
        <v>321</v>
      </c>
    </row>
    <row r="25" spans="1:6" ht="31.5" x14ac:dyDescent="0.25">
      <c r="A25" s="21" t="s">
        <v>104</v>
      </c>
      <c r="B25" s="21">
        <v>2023</v>
      </c>
      <c r="C25" s="35" t="s">
        <v>105</v>
      </c>
      <c r="D25" s="35" t="s">
        <v>3</v>
      </c>
      <c r="E25" s="35">
        <v>0</v>
      </c>
      <c r="F25" s="34" t="s">
        <v>322</v>
      </c>
    </row>
    <row r="26" spans="1:6" x14ac:dyDescent="0.25">
      <c r="A26" s="21" t="s">
        <v>107</v>
      </c>
      <c r="B26" s="21">
        <v>2023</v>
      </c>
      <c r="C26" s="21" t="s">
        <v>108</v>
      </c>
      <c r="D26" s="21" t="s">
        <v>3</v>
      </c>
      <c r="E26" s="21">
        <v>0</v>
      </c>
      <c r="F26" s="34" t="s">
        <v>109</v>
      </c>
    </row>
    <row r="27" spans="1:6" x14ac:dyDescent="0.25">
      <c r="A27" s="21" t="s">
        <v>118</v>
      </c>
      <c r="B27" s="21">
        <v>2023</v>
      </c>
      <c r="C27" s="21" t="s">
        <v>323</v>
      </c>
      <c r="D27" s="21" t="s">
        <v>10</v>
      </c>
      <c r="E27" s="21">
        <v>1</v>
      </c>
      <c r="F27" s="37" t="s">
        <v>324</v>
      </c>
    </row>
    <row r="28" spans="1:6" ht="16.5" thickBot="1" x14ac:dyDescent="0.3">
      <c r="A28" s="38" t="s">
        <v>117</v>
      </c>
      <c r="B28" s="38">
        <v>2023</v>
      </c>
      <c r="C28" s="38" t="s">
        <v>313</v>
      </c>
      <c r="D28" s="38" t="s">
        <v>3</v>
      </c>
      <c r="E28" s="38">
        <v>0</v>
      </c>
      <c r="F28" s="73" t="s">
        <v>314</v>
      </c>
    </row>
    <row r="29" spans="1:6" x14ac:dyDescent="0.25">
      <c r="A29" s="17" t="s">
        <v>119</v>
      </c>
      <c r="E29" s="21">
        <v>11</v>
      </c>
    </row>
    <row r="30" spans="1:6" x14ac:dyDescent="0.25">
      <c r="A30" s="17" t="s">
        <v>120</v>
      </c>
      <c r="E30" s="21">
        <v>3</v>
      </c>
    </row>
    <row r="31" spans="1:6" x14ac:dyDescent="0.25">
      <c r="A31" s="13" t="s">
        <v>122</v>
      </c>
      <c r="B31" s="52"/>
      <c r="C31" s="52"/>
      <c r="D31" s="52"/>
      <c r="E31" s="13">
        <f>300/11</f>
        <v>27.272727272727273</v>
      </c>
    </row>
    <row r="33" spans="1:8" ht="16.5" thickBot="1" x14ac:dyDescent="0.3">
      <c r="A33" s="38"/>
      <c r="B33" s="38"/>
      <c r="C33" s="38"/>
      <c r="D33" s="38"/>
      <c r="E33" s="38"/>
      <c r="F33" s="38"/>
      <c r="G33" s="23" t="s">
        <v>317</v>
      </c>
      <c r="H33" s="12" t="s">
        <v>332</v>
      </c>
    </row>
    <row r="34" spans="1:8" x14ac:dyDescent="0.25">
      <c r="A34" t="s">
        <v>336</v>
      </c>
      <c r="B34">
        <v>2022</v>
      </c>
      <c r="C34" t="s">
        <v>340</v>
      </c>
      <c r="D34" t="s">
        <v>3</v>
      </c>
      <c r="E34">
        <v>0</v>
      </c>
      <c r="F34" s="27" t="s">
        <v>339</v>
      </c>
    </row>
    <row r="35" spans="1:8" ht="31.5" x14ac:dyDescent="0.25">
      <c r="A35" s="21" t="s">
        <v>330</v>
      </c>
      <c r="B35" s="21">
        <v>2022</v>
      </c>
      <c r="C35" s="21" t="s">
        <v>347</v>
      </c>
      <c r="D35" s="21" t="s">
        <v>3</v>
      </c>
      <c r="E35" s="21">
        <v>0</v>
      </c>
      <c r="F35" t="s">
        <v>349</v>
      </c>
    </row>
    <row r="36" spans="1:8" ht="31.5" x14ac:dyDescent="0.25">
      <c r="A36" s="21" t="s">
        <v>98</v>
      </c>
      <c r="B36" s="21">
        <v>2022</v>
      </c>
      <c r="C36" s="21" t="s">
        <v>347</v>
      </c>
      <c r="D36" s="21" t="s">
        <v>3</v>
      </c>
      <c r="E36" s="21">
        <v>0</v>
      </c>
      <c r="F36" s="34" t="s">
        <v>348</v>
      </c>
    </row>
    <row r="37" spans="1:8" ht="31.5" x14ac:dyDescent="0.25">
      <c r="A37" s="21" t="s">
        <v>331</v>
      </c>
      <c r="B37" s="21">
        <v>2022</v>
      </c>
      <c r="C37" s="21" t="s">
        <v>338</v>
      </c>
      <c r="D37" s="21" t="s">
        <v>3</v>
      </c>
      <c r="E37" s="21">
        <v>0</v>
      </c>
      <c r="F37" s="34" t="s">
        <v>337</v>
      </c>
    </row>
    <row r="38" spans="1:8" ht="31.5" x14ac:dyDescent="0.25">
      <c r="A38" s="21" t="s">
        <v>333</v>
      </c>
      <c r="B38" s="21">
        <v>2022</v>
      </c>
      <c r="C38" s="21" t="s">
        <v>350</v>
      </c>
      <c r="D38" s="21" t="s">
        <v>10</v>
      </c>
      <c r="E38" s="21">
        <v>1</v>
      </c>
      <c r="F38" s="34" t="s">
        <v>351</v>
      </c>
    </row>
    <row r="39" spans="1:8" ht="31.5" x14ac:dyDescent="0.25">
      <c r="A39" s="21" t="s">
        <v>334</v>
      </c>
      <c r="B39" s="21">
        <v>2022</v>
      </c>
      <c r="C39" s="21" t="s">
        <v>354</v>
      </c>
      <c r="D39" s="21" t="s">
        <v>3</v>
      </c>
      <c r="E39" s="21">
        <v>0</v>
      </c>
      <c r="F39" s="34" t="s">
        <v>353</v>
      </c>
    </row>
    <row r="40" spans="1:8" x14ac:dyDescent="0.25">
      <c r="A40" s="21" t="s">
        <v>335</v>
      </c>
      <c r="B40" s="21">
        <v>2022</v>
      </c>
      <c r="C40" s="21" t="s">
        <v>356</v>
      </c>
      <c r="D40" s="21" t="s">
        <v>3</v>
      </c>
      <c r="E40" s="21">
        <v>0</v>
      </c>
      <c r="F40" s="34" t="s">
        <v>357</v>
      </c>
    </row>
    <row r="41" spans="1:8" x14ac:dyDescent="0.25">
      <c r="A41" s="21" t="s">
        <v>118</v>
      </c>
      <c r="B41" s="21">
        <v>2022</v>
      </c>
      <c r="C41" s="21" t="s">
        <v>323</v>
      </c>
      <c r="D41" s="21" t="s">
        <v>10</v>
      </c>
      <c r="E41" s="21">
        <v>1</v>
      </c>
      <c r="F41" s="34" t="s">
        <v>325</v>
      </c>
    </row>
    <row r="42" spans="1:8" ht="16.5" thickBot="1" x14ac:dyDescent="0.3">
      <c r="A42" s="38" t="s">
        <v>117</v>
      </c>
      <c r="B42" s="38">
        <v>2022</v>
      </c>
      <c r="C42" s="38" t="s">
        <v>313</v>
      </c>
      <c r="D42" s="38" t="s">
        <v>3</v>
      </c>
      <c r="E42" s="38">
        <v>0</v>
      </c>
      <c r="F42" s="73" t="s">
        <v>314</v>
      </c>
    </row>
    <row r="43" spans="1:8" x14ac:dyDescent="0.25">
      <c r="A43" s="17" t="s">
        <v>119</v>
      </c>
      <c r="E43" s="21">
        <v>9</v>
      </c>
    </row>
    <row r="44" spans="1:8" x14ac:dyDescent="0.25">
      <c r="A44" s="17" t="s">
        <v>120</v>
      </c>
      <c r="E44" s="21">
        <v>2</v>
      </c>
    </row>
    <row r="45" spans="1:8" x14ac:dyDescent="0.25">
      <c r="A45" s="13" t="s">
        <v>123</v>
      </c>
      <c r="B45" s="52"/>
      <c r="C45" s="52"/>
      <c r="D45" s="52"/>
      <c r="E45" s="13">
        <f>200/9</f>
        <v>22.222222222222221</v>
      </c>
    </row>
    <row r="47" spans="1:8" ht="16.5" thickBot="1" x14ac:dyDescent="0.3">
      <c r="A47" s="38"/>
      <c r="B47" s="38"/>
      <c r="C47" s="38"/>
      <c r="D47" s="38"/>
      <c r="E47" s="38"/>
      <c r="F47" s="38"/>
    </row>
    <row r="48" spans="1:8" ht="31.5" x14ac:dyDescent="0.25">
      <c r="A48" t="s">
        <v>329</v>
      </c>
      <c r="B48" s="21">
        <v>2021</v>
      </c>
      <c r="C48" t="s">
        <v>340</v>
      </c>
      <c r="D48" t="s">
        <v>3</v>
      </c>
      <c r="E48">
        <v>0</v>
      </c>
      <c r="F48" s="34" t="s">
        <v>341</v>
      </c>
    </row>
    <row r="49" spans="1:6" ht="31.5" x14ac:dyDescent="0.25">
      <c r="A49" s="21" t="s">
        <v>330</v>
      </c>
      <c r="B49" s="21">
        <v>2021</v>
      </c>
      <c r="C49" s="21" t="s">
        <v>347</v>
      </c>
      <c r="D49" s="21" t="s">
        <v>3</v>
      </c>
      <c r="E49" s="21">
        <v>0</v>
      </c>
      <c r="F49" s="34" t="s">
        <v>346</v>
      </c>
    </row>
    <row r="50" spans="1:6" ht="31.5" x14ac:dyDescent="0.25">
      <c r="A50" s="21" t="s">
        <v>331</v>
      </c>
      <c r="B50" s="21">
        <v>2021</v>
      </c>
      <c r="C50" s="21" t="s">
        <v>338</v>
      </c>
      <c r="D50" s="21" t="s">
        <v>3</v>
      </c>
      <c r="E50" s="21">
        <v>0</v>
      </c>
      <c r="F50" s="34" t="s">
        <v>337</v>
      </c>
    </row>
    <row r="51" spans="1:6" ht="31.5" x14ac:dyDescent="0.25">
      <c r="A51" s="21" t="s">
        <v>333</v>
      </c>
      <c r="B51" s="21">
        <v>2021</v>
      </c>
      <c r="C51" s="21" t="s">
        <v>350</v>
      </c>
      <c r="D51" s="21" t="s">
        <v>10</v>
      </c>
      <c r="E51" s="21">
        <v>1</v>
      </c>
      <c r="F51" s="34" t="s">
        <v>352</v>
      </c>
    </row>
    <row r="52" spans="1:6" ht="31.5" x14ac:dyDescent="0.25">
      <c r="A52" s="21" t="s">
        <v>334</v>
      </c>
      <c r="B52" s="21">
        <v>2021</v>
      </c>
      <c r="C52" s="21" t="s">
        <v>354</v>
      </c>
      <c r="D52" s="21" t="s">
        <v>3</v>
      </c>
      <c r="E52" s="21">
        <v>0</v>
      </c>
      <c r="F52" s="34" t="s">
        <v>353</v>
      </c>
    </row>
    <row r="53" spans="1:6" ht="31.5" x14ac:dyDescent="0.25">
      <c r="A53" s="21" t="s">
        <v>335</v>
      </c>
      <c r="B53" s="21">
        <v>2021</v>
      </c>
      <c r="C53" s="21" t="s">
        <v>355</v>
      </c>
      <c r="D53" s="21" t="s">
        <v>3</v>
      </c>
      <c r="E53" s="21">
        <v>0</v>
      </c>
      <c r="F53" s="34" t="s">
        <v>326</v>
      </c>
    </row>
    <row r="54" spans="1:6" ht="31.5" x14ac:dyDescent="0.25">
      <c r="A54" s="21" t="s">
        <v>118</v>
      </c>
      <c r="B54" s="21">
        <v>2021</v>
      </c>
      <c r="C54" s="21" t="s">
        <v>327</v>
      </c>
      <c r="D54" s="21" t="s">
        <v>10</v>
      </c>
      <c r="E54" s="21">
        <v>1</v>
      </c>
      <c r="F54" s="34" t="s">
        <v>326</v>
      </c>
    </row>
    <row r="55" spans="1:6" ht="16.5" thickBot="1" x14ac:dyDescent="0.3">
      <c r="A55" s="38" t="s">
        <v>117</v>
      </c>
      <c r="B55" s="38">
        <v>2021</v>
      </c>
      <c r="C55" s="38" t="s">
        <v>313</v>
      </c>
      <c r="D55" s="38" t="s">
        <v>3</v>
      </c>
      <c r="E55" s="38">
        <v>0</v>
      </c>
      <c r="F55" s="73" t="s">
        <v>314</v>
      </c>
    </row>
    <row r="56" spans="1:6" x14ac:dyDescent="0.25">
      <c r="A56" s="17" t="s">
        <v>119</v>
      </c>
      <c r="E56" s="21">
        <v>8</v>
      </c>
    </row>
    <row r="57" spans="1:6" x14ac:dyDescent="0.25">
      <c r="A57" s="17" t="s">
        <v>120</v>
      </c>
      <c r="E57" s="21">
        <v>2</v>
      </c>
    </row>
    <row r="58" spans="1:6" x14ac:dyDescent="0.25">
      <c r="A58" s="13" t="s">
        <v>124</v>
      </c>
      <c r="B58" s="52"/>
      <c r="C58" s="52"/>
      <c r="D58" s="52"/>
      <c r="E58" s="13">
        <f>200/8</f>
        <v>25</v>
      </c>
    </row>
    <row r="61" spans="1:6" ht="16.5" thickBot="1" x14ac:dyDescent="0.3">
      <c r="A61" s="38"/>
      <c r="B61" s="38"/>
      <c r="C61" s="38"/>
      <c r="D61" s="38"/>
      <c r="E61" s="38"/>
      <c r="F61" s="38"/>
    </row>
    <row r="62" spans="1:6" x14ac:dyDescent="0.25">
      <c r="A62" t="s">
        <v>329</v>
      </c>
      <c r="B62">
        <v>2020</v>
      </c>
      <c r="C62" t="s">
        <v>342</v>
      </c>
      <c r="D62" t="s">
        <v>3</v>
      </c>
      <c r="E62">
        <v>0</v>
      </c>
      <c r="F62" s="27" t="s">
        <v>343</v>
      </c>
    </row>
    <row r="63" spans="1:6" ht="31.5" x14ac:dyDescent="0.25">
      <c r="A63" s="21" t="s">
        <v>330</v>
      </c>
      <c r="B63" s="21">
        <v>2020</v>
      </c>
      <c r="C63" s="21" t="s">
        <v>344</v>
      </c>
      <c r="D63" t="s">
        <v>3</v>
      </c>
      <c r="E63">
        <v>0</v>
      </c>
      <c r="F63" s="34" t="s">
        <v>345</v>
      </c>
    </row>
    <row r="64" spans="1:6" ht="31.5" x14ac:dyDescent="0.25">
      <c r="A64" s="21" t="s">
        <v>331</v>
      </c>
      <c r="B64" s="21">
        <v>2020</v>
      </c>
      <c r="C64" s="21" t="s">
        <v>338</v>
      </c>
      <c r="D64" s="21" t="s">
        <v>3</v>
      </c>
      <c r="E64" s="21">
        <v>0</v>
      </c>
      <c r="F64" s="34" t="s">
        <v>337</v>
      </c>
    </row>
    <row r="65" spans="1:6" ht="31.5" x14ac:dyDescent="0.25">
      <c r="A65" s="21" t="s">
        <v>333</v>
      </c>
      <c r="B65" s="21">
        <v>2020</v>
      </c>
      <c r="C65" s="21" t="s">
        <v>358</v>
      </c>
      <c r="D65" s="21" t="s">
        <v>10</v>
      </c>
      <c r="E65" s="21">
        <v>1</v>
      </c>
      <c r="F65" s="34" t="s">
        <v>359</v>
      </c>
    </row>
    <row r="66" spans="1:6" ht="31.5" x14ac:dyDescent="0.25">
      <c r="A66" s="21" t="s">
        <v>334</v>
      </c>
      <c r="B66" s="21">
        <v>2020</v>
      </c>
      <c r="C66" s="21" t="s">
        <v>354</v>
      </c>
      <c r="D66" s="21" t="s">
        <v>3</v>
      </c>
      <c r="E66" s="21">
        <v>0</v>
      </c>
      <c r="F66" s="34" t="s">
        <v>353</v>
      </c>
    </row>
    <row r="67" spans="1:6" x14ac:dyDescent="0.25">
      <c r="A67" s="21" t="s">
        <v>335</v>
      </c>
      <c r="B67" s="21">
        <v>2020</v>
      </c>
      <c r="C67" s="21" t="s">
        <v>361</v>
      </c>
      <c r="D67" s="21" t="s">
        <v>3</v>
      </c>
      <c r="E67" s="21">
        <v>0</v>
      </c>
      <c r="F67" s="34" t="s">
        <v>360</v>
      </c>
    </row>
    <row r="68" spans="1:6" x14ac:dyDescent="0.25">
      <c r="A68" s="21" t="s">
        <v>118</v>
      </c>
      <c r="B68" s="21">
        <v>2020</v>
      </c>
      <c r="C68" s="21" t="s">
        <v>327</v>
      </c>
      <c r="D68" s="21" t="s">
        <v>10</v>
      </c>
      <c r="E68" s="21">
        <v>1</v>
      </c>
      <c r="F68" s="34" t="s">
        <v>328</v>
      </c>
    </row>
    <row r="69" spans="1:6" ht="16.5" thickBot="1" x14ac:dyDescent="0.3">
      <c r="A69" s="38" t="s">
        <v>117</v>
      </c>
      <c r="B69" s="38">
        <v>2020</v>
      </c>
      <c r="C69" s="38" t="s">
        <v>313</v>
      </c>
      <c r="D69" s="38" t="s">
        <v>3</v>
      </c>
      <c r="E69" s="38">
        <v>0</v>
      </c>
      <c r="F69" s="73" t="s">
        <v>314</v>
      </c>
    </row>
    <row r="70" spans="1:6" x14ac:dyDescent="0.25">
      <c r="A70" s="17" t="s">
        <v>119</v>
      </c>
      <c r="E70" s="21">
        <v>8</v>
      </c>
    </row>
    <row r="71" spans="1:6" x14ac:dyDescent="0.25">
      <c r="A71" s="17" t="s">
        <v>120</v>
      </c>
      <c r="E71" s="21">
        <v>2</v>
      </c>
    </row>
    <row r="72" spans="1:6" x14ac:dyDescent="0.25">
      <c r="A72" s="13" t="s">
        <v>125</v>
      </c>
      <c r="B72" s="52"/>
      <c r="C72" s="52"/>
      <c r="D72" s="52"/>
      <c r="E72" s="13">
        <f>200/8</f>
        <v>25</v>
      </c>
    </row>
  </sheetData>
  <hyperlinks>
    <hyperlink ref="F3" r:id="rId1" xr:uid="{7F780503-8ED1-484E-BDE5-D51ED89B65C9}"/>
    <hyperlink ref="F2" r:id="rId2" xr:uid="{6BBABD93-9BFF-934B-86A0-55DE8E7539FC}"/>
    <hyperlink ref="F4" r:id="rId3" xr:uid="{1532D505-164D-A841-BB5A-09AD58564706}"/>
    <hyperlink ref="F5" r:id="rId4" xr:uid="{D2AFAF16-BD32-F444-9B58-C725A5BE4017}"/>
    <hyperlink ref="F6" r:id="rId5" xr:uid="{4CBD13BD-1461-DE4C-8BAA-F224FA73F8F7}"/>
    <hyperlink ref="F7" r:id="rId6" xr:uid="{20547AA4-5B0C-B24F-917E-4B4BC241B7A5}"/>
    <hyperlink ref="F8" r:id="rId7" xr:uid="{D31620C0-8510-7A4B-8D91-8F2F8CA4CE6E}"/>
    <hyperlink ref="F9" r:id="rId8" xr:uid="{256D97FE-F7F1-524A-89C6-B075918270E3}"/>
    <hyperlink ref="F10" r:id="rId9" xr:uid="{584736B2-20DA-3A46-A400-85FCBB804DD7}"/>
    <hyperlink ref="F11" r:id="rId10" xr:uid="{74B63C05-8371-CF43-AA79-00D4E13A74C0}"/>
    <hyperlink ref="F19" r:id="rId11" xr:uid="{E98D7BED-F1B8-7B4D-BFFF-F4E4744967CE}"/>
    <hyperlink ref="F20" r:id="rId12" xr:uid="{FE20A247-AA5B-CC44-A408-F15EE3280FF5}"/>
    <hyperlink ref="F22" r:id="rId13" xr:uid="{878B7217-382A-DF47-AFF4-943153743532}"/>
    <hyperlink ref="F23" r:id="rId14" xr:uid="{17BDB539-5AA5-8740-850B-BBE935EF6205}"/>
    <hyperlink ref="F26" r:id="rId15" xr:uid="{FC268040-D5B7-4543-91DE-E5C187946F95}"/>
    <hyperlink ref="F12" r:id="rId16" xr:uid="{96ABC057-93F3-2846-A224-FFD9495F4EA9}"/>
    <hyperlink ref="F28" r:id="rId17" xr:uid="{9A17B44E-332F-F24E-946C-15934F6874F1}"/>
    <hyperlink ref="F42" r:id="rId18" xr:uid="{D6C592C7-4474-2A46-ADBF-91B5CF02655E}"/>
    <hyperlink ref="F55" r:id="rId19" xr:uid="{C271ED53-B3E8-AF45-8685-64A14C59C348}"/>
    <hyperlink ref="F69" r:id="rId20" xr:uid="{BF5DDC1A-F2D2-5C41-97B7-CCA9B6F1590E}"/>
    <hyperlink ref="H2" r:id="rId21" xr:uid="{126C9D58-72FD-584F-AA0D-4D4B09CBF781}"/>
    <hyperlink ref="F18" r:id="rId22" xr:uid="{42706C45-082E-EC43-8364-D01DCEAA7728}"/>
    <hyperlink ref="F21" r:id="rId23" xr:uid="{C162405B-2B64-8743-94A1-339E7569FB89}"/>
    <hyperlink ref="F24" r:id="rId24" xr:uid="{ED97097A-CFD9-7644-9CDF-3CB695169C47}"/>
    <hyperlink ref="F25" r:id="rId25" xr:uid="{724BE026-3077-C84B-B8D0-A1A8E05FBE1F}"/>
    <hyperlink ref="F27" r:id="rId26" xr:uid="{C72DADA3-14FC-C443-8AFF-65FC67103904}"/>
    <hyperlink ref="F41" r:id="rId27" xr:uid="{92E63D7E-1D48-2646-9AF8-172D221C622A}"/>
    <hyperlink ref="F54" r:id="rId28" display="https://www.gov.br/mre/pt-br/centrais-de-conteudo/publicacoes/discursos-artigos-e-entrevistas/ministro-das-relacoes-exteriores/discursos-mre/carlos-alberto-franco-franca/palavras-do-senhor-ministro-de-estado-por-ocasiao-da-cerimonia-de-posse-do-senhor-secretario-geral-04-06-2021" xr:uid="{977DFFE7-2D00-1D48-8ADC-B78CB9F6D197}"/>
    <hyperlink ref="F68" r:id="rId29" xr:uid="{2CDE4778-3264-5048-8875-EFD6EBCA6541}"/>
    <hyperlink ref="H33" r:id="rId30" xr:uid="{8C9805CE-039E-6E4C-82AF-40FE1396ECE9}"/>
    <hyperlink ref="F37" r:id="rId31" xr:uid="{3484F2B5-3975-8448-A41E-2216BF9BE92A}"/>
    <hyperlink ref="F50" r:id="rId32" xr:uid="{A92BFEE1-548D-5B47-A24C-FD3F67D8704B}"/>
    <hyperlink ref="F64" r:id="rId33" xr:uid="{29E594FA-8215-4F4D-A1C2-F23130E28276}"/>
    <hyperlink ref="F34" r:id="rId34" xr:uid="{9ED5C316-385F-AC44-9410-D0131EF74A8E}"/>
    <hyperlink ref="F48" r:id="rId35" xr:uid="{7B03522C-F4C3-3A44-8F1F-FC295E1C1889}"/>
    <hyperlink ref="F62" r:id="rId36" display="https://static.poder360.com.br/2020/09/nomeacao-vladia-agu.pdf " xr:uid="{97B0B2FF-683B-834B-928A-9D41321AB675}"/>
    <hyperlink ref="F63" r:id="rId37" xr:uid="{A542BE3E-6E3D-7F4E-909C-5FC83648F883}"/>
    <hyperlink ref="F49" r:id="rId38" xr:uid="{6140DE28-5491-D843-BC6A-25F43101D0A5}"/>
    <hyperlink ref="F36" r:id="rId39" xr:uid="{4795B618-1719-7546-9442-5B97D5CCA1CA}"/>
    <hyperlink ref="F38" r:id="rId40" display="https://www.gov.br/mre/pt-br/centrais-de-conteudo/publicacoes/discursos-artigos-e-entrevistas/diplomatas/discursos/intervencao-do-sr-secretario-de-comercio-exterior-e-assuntos-economicos-na-sessao-de-encerramento-do-seminario-a-cadeia-internacional-de-semicondutores-e-o-brasil" xr:uid="{40EFF2EB-7CE0-7E49-869E-A6C47DC98066}"/>
    <hyperlink ref="F51" r:id="rId41" xr:uid="{FD5C9D13-7415-714F-AB1B-89D196529502}"/>
    <hyperlink ref="F39" r:id="rId42" xr:uid="{9E52237A-0514-8446-BCB6-BAB104221852}"/>
    <hyperlink ref="F52" r:id="rId43" xr:uid="{263E1F3A-E57A-EA43-B1DC-9664977CA606}"/>
    <hyperlink ref="F66" r:id="rId44" xr:uid="{8BB85377-FFA9-1E4A-9313-33009D037E0C}"/>
    <hyperlink ref="F53" r:id="rId45" display="https://www.gov.br/mre/pt-br/centrais-de-conteudo/publicacoes/discursos-artigos-e-entrevistas/ministro-das-relacoes-exteriores/discursos-mre/carlos-alberto-franco-franca/palavras-do-senhor-ministro-de-estado-por-ocasiao-da-cerimonia-de-posse-do-senhor-secretario-geral-04-06-2021" xr:uid="{C4619F56-154C-3D41-B963-3448012AA27B}"/>
    <hyperlink ref="F40" r:id="rId46" xr:uid="{E00D5DE1-9D86-DD4B-AB61-028FD40A5A61}"/>
    <hyperlink ref="F65" r:id="rId47" xr:uid="{CA94B9B7-B0D8-F94C-9E06-77F87BBB6C01}"/>
    <hyperlink ref="F67" r:id="rId48" xr:uid="{80D747D3-3F0C-174D-B401-51C1190F156E}"/>
  </hyperlinks>
  <pageMargins left="0.7" right="0.7" top="0.75" bottom="0.75" header="0.3" footer="0.3"/>
  <legacyDrawing r:id="rId4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BCE4E-FDE5-A74F-9AB3-69F88F970A0D}">
  <dimension ref="A1:F142"/>
  <sheetViews>
    <sheetView topLeftCell="A145" workbookViewId="0">
      <selection activeCell="D27" sqref="D27:D31"/>
    </sheetView>
  </sheetViews>
  <sheetFormatPr baseColWidth="10" defaultRowHeight="15.75" x14ac:dyDescent="0.25"/>
  <cols>
    <col min="1" max="1" width="59.875" style="21" customWidth="1"/>
    <col min="2" max="2" width="10.875" style="21"/>
    <col min="3" max="3" width="31" style="21" customWidth="1"/>
    <col min="4" max="4" width="10.875" style="21"/>
    <col min="5" max="5" width="7.625" style="21" customWidth="1"/>
    <col min="6" max="6" width="102.125" style="21" customWidth="1"/>
  </cols>
  <sheetData>
    <row r="1" spans="1:6" x14ac:dyDescent="0.25">
      <c r="A1" s="17" t="s">
        <v>193</v>
      </c>
      <c r="B1" s="17" t="s">
        <v>78</v>
      </c>
      <c r="C1" s="33" t="s">
        <v>79</v>
      </c>
      <c r="D1" s="47" t="s">
        <v>80</v>
      </c>
      <c r="E1" s="47" t="s">
        <v>81</v>
      </c>
      <c r="F1" s="17" t="s">
        <v>82</v>
      </c>
    </row>
    <row r="2" spans="1:6" x14ac:dyDescent="0.25">
      <c r="A2" s="13" t="s">
        <v>127</v>
      </c>
      <c r="B2" s="13"/>
      <c r="C2" s="48"/>
      <c r="D2" s="49"/>
      <c r="E2" s="49"/>
      <c r="F2" s="13"/>
    </row>
    <row r="3" spans="1:6" x14ac:dyDescent="0.25">
      <c r="A3" s="55" t="s">
        <v>128</v>
      </c>
      <c r="B3" s="21">
        <v>2024</v>
      </c>
      <c r="C3" s="50" t="s">
        <v>129</v>
      </c>
      <c r="D3" s="50" t="s">
        <v>3</v>
      </c>
      <c r="E3" s="50">
        <v>0</v>
      </c>
      <c r="F3" s="51" t="s">
        <v>130</v>
      </c>
    </row>
    <row r="4" spans="1:6" x14ac:dyDescent="0.25">
      <c r="A4" s="21" t="s">
        <v>131</v>
      </c>
      <c r="B4" s="21">
        <v>2024</v>
      </c>
      <c r="C4" s="21" t="s">
        <v>132</v>
      </c>
      <c r="D4" s="50" t="s">
        <v>3</v>
      </c>
      <c r="E4" s="50">
        <v>0</v>
      </c>
      <c r="F4" s="51" t="s">
        <v>133</v>
      </c>
    </row>
    <row r="5" spans="1:6" x14ac:dyDescent="0.25">
      <c r="A5" s="21" t="s">
        <v>134</v>
      </c>
      <c r="B5" s="21">
        <v>2024</v>
      </c>
      <c r="C5" s="21" t="s">
        <v>135</v>
      </c>
      <c r="D5" s="50" t="s">
        <v>10</v>
      </c>
      <c r="E5" s="50">
        <v>1</v>
      </c>
      <c r="F5" s="51" t="s">
        <v>136</v>
      </c>
    </row>
    <row r="6" spans="1:6" x14ac:dyDescent="0.25">
      <c r="A6" s="21" t="s">
        <v>137</v>
      </c>
      <c r="B6" s="21">
        <v>2024</v>
      </c>
      <c r="C6" s="21" t="s">
        <v>138</v>
      </c>
      <c r="D6" s="50" t="s">
        <v>3</v>
      </c>
      <c r="E6" s="50">
        <v>0</v>
      </c>
      <c r="F6" s="51" t="s">
        <v>139</v>
      </c>
    </row>
    <row r="7" spans="1:6" x14ac:dyDescent="0.25">
      <c r="A7" s="21" t="s">
        <v>140</v>
      </c>
      <c r="B7" s="21">
        <v>2024</v>
      </c>
      <c r="C7" s="21" t="s">
        <v>141</v>
      </c>
      <c r="D7" s="50" t="s">
        <v>3</v>
      </c>
      <c r="E7" s="50">
        <v>0</v>
      </c>
      <c r="F7" s="51" t="s">
        <v>142</v>
      </c>
    </row>
    <row r="8" spans="1:6" x14ac:dyDescent="0.25">
      <c r="A8" s="21" t="s">
        <v>143</v>
      </c>
      <c r="B8" s="21">
        <v>2024</v>
      </c>
      <c r="C8" s="21" t="s">
        <v>144</v>
      </c>
      <c r="D8" s="50" t="s">
        <v>3</v>
      </c>
      <c r="E8" s="50">
        <v>0</v>
      </c>
      <c r="F8" s="51" t="s">
        <v>145</v>
      </c>
    </row>
    <row r="9" spans="1:6" x14ac:dyDescent="0.25">
      <c r="A9" s="21" t="s">
        <v>146</v>
      </c>
      <c r="B9" s="21">
        <v>2024</v>
      </c>
      <c r="C9" s="21" t="s">
        <v>147</v>
      </c>
      <c r="D9" s="50" t="s">
        <v>3</v>
      </c>
      <c r="E9" s="50">
        <v>0</v>
      </c>
      <c r="F9" s="51" t="s">
        <v>148</v>
      </c>
    </row>
    <row r="10" spans="1:6" x14ac:dyDescent="0.25">
      <c r="A10" s="21" t="s">
        <v>149</v>
      </c>
      <c r="B10" s="21">
        <v>2024</v>
      </c>
      <c r="C10" s="21" t="s">
        <v>150</v>
      </c>
      <c r="D10" s="50" t="s">
        <v>10</v>
      </c>
      <c r="E10" s="50">
        <v>1</v>
      </c>
      <c r="F10" s="51" t="s">
        <v>151</v>
      </c>
    </row>
    <row r="11" spans="1:6" x14ac:dyDescent="0.25">
      <c r="A11" s="21" t="s">
        <v>152</v>
      </c>
      <c r="B11" s="21">
        <v>2024</v>
      </c>
      <c r="C11" s="21" t="s">
        <v>153</v>
      </c>
      <c r="D11" s="50" t="s">
        <v>3</v>
      </c>
      <c r="E11" s="50">
        <v>0</v>
      </c>
      <c r="F11" s="51" t="s">
        <v>154</v>
      </c>
    </row>
    <row r="12" spans="1:6" x14ac:dyDescent="0.25">
      <c r="A12" s="21" t="s">
        <v>155</v>
      </c>
      <c r="B12" s="21">
        <v>2024</v>
      </c>
      <c r="C12" s="21" t="s">
        <v>156</v>
      </c>
      <c r="D12" s="50" t="s">
        <v>3</v>
      </c>
      <c r="E12" s="50">
        <v>0</v>
      </c>
      <c r="F12" s="51" t="s">
        <v>157</v>
      </c>
    </row>
    <row r="13" spans="1:6" x14ac:dyDescent="0.25">
      <c r="A13" s="21" t="s">
        <v>158</v>
      </c>
      <c r="B13" s="21">
        <v>2024</v>
      </c>
      <c r="C13" s="21" t="s">
        <v>159</v>
      </c>
      <c r="D13" s="50" t="s">
        <v>3</v>
      </c>
      <c r="E13" s="50">
        <v>0</v>
      </c>
      <c r="F13" s="51" t="s">
        <v>160</v>
      </c>
    </row>
    <row r="14" spans="1:6" x14ac:dyDescent="0.25">
      <c r="A14" s="21" t="s">
        <v>161</v>
      </c>
      <c r="B14" s="21">
        <v>2024</v>
      </c>
      <c r="C14" s="21" t="s">
        <v>162</v>
      </c>
      <c r="D14" s="50" t="s">
        <v>3</v>
      </c>
      <c r="E14" s="50">
        <v>0</v>
      </c>
      <c r="F14" s="51" t="s">
        <v>163</v>
      </c>
    </row>
    <row r="15" spans="1:6" x14ac:dyDescent="0.25">
      <c r="A15" s="21" t="s">
        <v>164</v>
      </c>
      <c r="B15" s="21">
        <v>2024</v>
      </c>
      <c r="C15" s="21" t="s">
        <v>165</v>
      </c>
      <c r="D15" s="50" t="s">
        <v>3</v>
      </c>
      <c r="E15" s="50">
        <v>0</v>
      </c>
      <c r="F15" s="51" t="s">
        <v>166</v>
      </c>
    </row>
    <row r="16" spans="1:6" x14ac:dyDescent="0.25">
      <c r="A16" s="21" t="s">
        <v>167</v>
      </c>
      <c r="B16" s="21">
        <v>2024</v>
      </c>
      <c r="C16" s="21" t="s">
        <v>168</v>
      </c>
      <c r="D16" s="50" t="s">
        <v>10</v>
      </c>
      <c r="E16" s="50">
        <v>1</v>
      </c>
      <c r="F16" s="51" t="s">
        <v>169</v>
      </c>
    </row>
    <row r="17" spans="1:6" s="10" customFormat="1" ht="31.5" x14ac:dyDescent="0.25">
      <c r="A17" s="56" t="s">
        <v>170</v>
      </c>
      <c r="B17" s="35">
        <v>2024</v>
      </c>
      <c r="C17" s="18" t="s">
        <v>171</v>
      </c>
      <c r="D17" s="18" t="s">
        <v>10</v>
      </c>
      <c r="E17" s="18">
        <v>1</v>
      </c>
      <c r="F17" s="19" t="s">
        <v>172</v>
      </c>
    </row>
    <row r="18" spans="1:6" x14ac:dyDescent="0.25">
      <c r="A18" s="21" t="s">
        <v>173</v>
      </c>
      <c r="B18" s="21">
        <v>2024</v>
      </c>
      <c r="C18" s="21" t="s">
        <v>174</v>
      </c>
      <c r="D18" s="50" t="s">
        <v>10</v>
      </c>
      <c r="E18" s="50">
        <v>1</v>
      </c>
      <c r="F18" s="51" t="s">
        <v>175</v>
      </c>
    </row>
    <row r="19" spans="1:6" x14ac:dyDescent="0.25">
      <c r="A19" s="21" t="s">
        <v>176</v>
      </c>
      <c r="B19" s="21">
        <v>2024</v>
      </c>
      <c r="C19" s="21" t="s">
        <v>177</v>
      </c>
      <c r="D19" s="50" t="s">
        <v>3</v>
      </c>
      <c r="E19" s="50">
        <v>0</v>
      </c>
      <c r="F19" s="51" t="s">
        <v>178</v>
      </c>
    </row>
    <row r="20" spans="1:6" x14ac:dyDescent="0.25">
      <c r="A20" s="21" t="s">
        <v>179</v>
      </c>
      <c r="B20" s="21">
        <v>2024</v>
      </c>
      <c r="C20" s="21" t="s">
        <v>180</v>
      </c>
      <c r="D20" s="50" t="s">
        <v>3</v>
      </c>
      <c r="E20" s="50">
        <v>0</v>
      </c>
      <c r="F20" s="51" t="s">
        <v>181</v>
      </c>
    </row>
    <row r="21" spans="1:6" x14ac:dyDescent="0.25">
      <c r="A21" s="21" t="s">
        <v>182</v>
      </c>
      <c r="B21" s="21">
        <v>2024</v>
      </c>
      <c r="C21" s="21" t="s">
        <v>183</v>
      </c>
      <c r="D21" s="50" t="s">
        <v>3</v>
      </c>
      <c r="E21" s="50">
        <v>0</v>
      </c>
      <c r="F21" s="51" t="s">
        <v>184</v>
      </c>
    </row>
    <row r="22" spans="1:6" x14ac:dyDescent="0.25">
      <c r="A22" s="17" t="s">
        <v>185</v>
      </c>
      <c r="B22" s="21">
        <v>2024</v>
      </c>
      <c r="C22" s="21" t="s">
        <v>171</v>
      </c>
      <c r="D22" s="50" t="s">
        <v>10</v>
      </c>
      <c r="E22" s="50">
        <v>1</v>
      </c>
      <c r="F22" s="51" t="s">
        <v>186</v>
      </c>
    </row>
    <row r="23" spans="1:6" x14ac:dyDescent="0.25">
      <c r="A23" s="17" t="s">
        <v>187</v>
      </c>
      <c r="B23" s="21">
        <v>2024</v>
      </c>
      <c r="C23" s="21" t="s">
        <v>188</v>
      </c>
      <c r="D23" s="50" t="s">
        <v>3</v>
      </c>
      <c r="E23" s="50">
        <v>0</v>
      </c>
      <c r="F23" s="51" t="s">
        <v>189</v>
      </c>
    </row>
    <row r="24" spans="1:6" x14ac:dyDescent="0.25">
      <c r="A24" s="13" t="s">
        <v>190</v>
      </c>
      <c r="B24" s="52"/>
      <c r="C24" s="52"/>
      <c r="D24" s="53"/>
      <c r="E24" s="53"/>
      <c r="F24" s="53"/>
    </row>
    <row r="25" spans="1:6" x14ac:dyDescent="0.25">
      <c r="A25" s="54" t="s">
        <v>191</v>
      </c>
      <c r="B25" s="21">
        <v>2024</v>
      </c>
      <c r="C25" s="21" t="s">
        <v>194</v>
      </c>
      <c r="D25" s="50" t="s">
        <v>3</v>
      </c>
      <c r="E25" s="50">
        <v>0</v>
      </c>
      <c r="F25" s="51" t="s">
        <v>195</v>
      </c>
    </row>
    <row r="26" spans="1:6" x14ac:dyDescent="0.25">
      <c r="A26" s="54" t="s">
        <v>192</v>
      </c>
      <c r="B26" s="21">
        <v>2024</v>
      </c>
      <c r="C26" s="21" t="s">
        <v>196</v>
      </c>
      <c r="D26" s="50" t="s">
        <v>10</v>
      </c>
      <c r="E26" s="50">
        <v>1</v>
      </c>
      <c r="F26" s="51" t="s">
        <v>195</v>
      </c>
    </row>
    <row r="27" spans="1:6" x14ac:dyDescent="0.25">
      <c r="A27" s="17" t="s">
        <v>119</v>
      </c>
      <c r="E27" s="21">
        <v>23</v>
      </c>
      <c r="F27" s="50"/>
    </row>
    <row r="28" spans="1:6" x14ac:dyDescent="0.25">
      <c r="A28" s="17" t="s">
        <v>120</v>
      </c>
      <c r="E28" s="21">
        <v>7</v>
      </c>
      <c r="F28" s="50"/>
    </row>
    <row r="29" spans="1:6" x14ac:dyDescent="0.25">
      <c r="A29" s="17" t="s">
        <v>121</v>
      </c>
      <c r="E29" s="17">
        <f>700/23</f>
        <v>30.434782608695652</v>
      </c>
      <c r="F29" s="51"/>
    </row>
    <row r="30" spans="1:6" x14ac:dyDescent="0.25">
      <c r="F30" s="51"/>
    </row>
    <row r="31" spans="1:6" x14ac:dyDescent="0.25">
      <c r="F31" s="50"/>
    </row>
    <row r="32" spans="1:6" x14ac:dyDescent="0.25">
      <c r="A32" s="13" t="s">
        <v>127</v>
      </c>
      <c r="B32" s="13"/>
      <c r="C32" s="48"/>
      <c r="D32" s="49"/>
      <c r="E32" s="49"/>
      <c r="F32" s="13"/>
    </row>
    <row r="33" spans="1:6" x14ac:dyDescent="0.25">
      <c r="A33" s="55" t="s">
        <v>128</v>
      </c>
      <c r="B33" s="21">
        <v>2023</v>
      </c>
      <c r="C33" s="50" t="s">
        <v>614</v>
      </c>
      <c r="D33" s="50" t="s">
        <v>3</v>
      </c>
      <c r="E33" s="188">
        <v>0</v>
      </c>
      <c r="F33" s="51" t="s">
        <v>627</v>
      </c>
    </row>
    <row r="34" spans="1:6" x14ac:dyDescent="0.25">
      <c r="A34" s="21" t="s">
        <v>131</v>
      </c>
      <c r="B34" s="21">
        <v>2023</v>
      </c>
      <c r="C34" s="21" t="s">
        <v>628</v>
      </c>
      <c r="D34" s="50" t="s">
        <v>3</v>
      </c>
      <c r="E34" s="188">
        <v>0</v>
      </c>
      <c r="F34" s="51"/>
    </row>
    <row r="35" spans="1:6" x14ac:dyDescent="0.25">
      <c r="A35" s="21" t="s">
        <v>134</v>
      </c>
      <c r="B35" s="21">
        <v>2023</v>
      </c>
      <c r="C35" s="21" t="s">
        <v>629</v>
      </c>
      <c r="D35" s="50" t="s">
        <v>10</v>
      </c>
      <c r="E35" s="188">
        <v>1</v>
      </c>
      <c r="F35" s="51"/>
    </row>
    <row r="36" spans="1:6" x14ac:dyDescent="0.25">
      <c r="A36" s="21" t="s">
        <v>137</v>
      </c>
      <c r="B36" s="21">
        <v>2023</v>
      </c>
      <c r="C36" s="21" t="s">
        <v>630</v>
      </c>
      <c r="D36" s="50" t="s">
        <v>3</v>
      </c>
      <c r="E36" s="188">
        <v>0</v>
      </c>
      <c r="F36" s="51"/>
    </row>
    <row r="37" spans="1:6" x14ac:dyDescent="0.25">
      <c r="A37" s="21" t="s">
        <v>140</v>
      </c>
      <c r="B37" s="21">
        <v>2023</v>
      </c>
      <c r="C37" s="21" t="s">
        <v>616</v>
      </c>
      <c r="D37" s="50" t="s">
        <v>3</v>
      </c>
      <c r="E37" s="188">
        <v>0</v>
      </c>
      <c r="F37" s="51"/>
    </row>
    <row r="38" spans="1:6" x14ac:dyDescent="0.25">
      <c r="A38" s="21" t="s">
        <v>143</v>
      </c>
      <c r="B38" s="21">
        <v>2023</v>
      </c>
      <c r="C38" s="21" t="s">
        <v>144</v>
      </c>
      <c r="D38" s="21" t="s">
        <v>3</v>
      </c>
      <c r="E38" s="188">
        <v>0</v>
      </c>
      <c r="F38" s="51"/>
    </row>
    <row r="39" spans="1:6" x14ac:dyDescent="0.25">
      <c r="A39" s="21" t="s">
        <v>146</v>
      </c>
      <c r="B39" s="21">
        <v>2023</v>
      </c>
      <c r="C39" s="21" t="s">
        <v>631</v>
      </c>
      <c r="D39" s="50" t="s">
        <v>10</v>
      </c>
      <c r="E39" s="188">
        <v>1</v>
      </c>
      <c r="F39" s="51"/>
    </row>
    <row r="40" spans="1:6" x14ac:dyDescent="0.25">
      <c r="A40" s="21" t="s">
        <v>149</v>
      </c>
      <c r="B40" s="21">
        <v>2023</v>
      </c>
      <c r="C40" s="21" t="s">
        <v>632</v>
      </c>
      <c r="D40" s="50" t="s">
        <v>10</v>
      </c>
      <c r="E40" s="188">
        <v>1</v>
      </c>
      <c r="F40" s="51"/>
    </row>
    <row r="41" spans="1:6" x14ac:dyDescent="0.25">
      <c r="A41" s="21" t="s">
        <v>152</v>
      </c>
      <c r="B41" s="21">
        <v>2023</v>
      </c>
      <c r="C41" s="21" t="s">
        <v>633</v>
      </c>
      <c r="D41" s="50" t="s">
        <v>3</v>
      </c>
      <c r="E41" s="188">
        <v>0</v>
      </c>
      <c r="F41" s="51"/>
    </row>
    <row r="42" spans="1:6" x14ac:dyDescent="0.25">
      <c r="A42" s="21" t="s">
        <v>155</v>
      </c>
      <c r="B42" s="21">
        <v>2023</v>
      </c>
      <c r="C42" s="21" t="s">
        <v>635</v>
      </c>
      <c r="D42" s="50" t="s">
        <v>3</v>
      </c>
      <c r="E42" s="188">
        <v>0</v>
      </c>
      <c r="F42" s="51" t="s">
        <v>634</v>
      </c>
    </row>
    <row r="43" spans="1:6" x14ac:dyDescent="0.25">
      <c r="A43" s="21" t="s">
        <v>158</v>
      </c>
      <c r="B43" s="21">
        <v>2023</v>
      </c>
      <c r="C43" s="21" t="s">
        <v>621</v>
      </c>
      <c r="D43" s="50" t="s">
        <v>3</v>
      </c>
      <c r="E43" s="188">
        <v>0</v>
      </c>
      <c r="F43" s="51"/>
    </row>
    <row r="44" spans="1:6" x14ac:dyDescent="0.25">
      <c r="A44" s="21" t="s">
        <v>161</v>
      </c>
      <c r="B44" s="21">
        <v>2023</v>
      </c>
      <c r="C44" s="21" t="s">
        <v>622</v>
      </c>
      <c r="D44" s="50" t="s">
        <v>3</v>
      </c>
      <c r="E44" s="188">
        <v>0</v>
      </c>
      <c r="F44" s="51"/>
    </row>
    <row r="45" spans="1:6" x14ac:dyDescent="0.25">
      <c r="A45" s="21" t="s">
        <v>164</v>
      </c>
      <c r="B45" s="21">
        <v>2023</v>
      </c>
      <c r="C45" s="21" t="s">
        <v>636</v>
      </c>
      <c r="D45" s="50" t="s">
        <v>3</v>
      </c>
      <c r="E45" s="188">
        <v>0</v>
      </c>
      <c r="F45" s="51"/>
    </row>
    <row r="46" spans="1:6" x14ac:dyDescent="0.25">
      <c r="A46" t="s">
        <v>167</v>
      </c>
      <c r="B46">
        <v>2023</v>
      </c>
      <c r="C46" t="s">
        <v>637</v>
      </c>
      <c r="D46" s="88" t="s">
        <v>10</v>
      </c>
      <c r="E46" s="11">
        <v>1</v>
      </c>
      <c r="F46" s="89"/>
    </row>
    <row r="47" spans="1:6" ht="31.5" x14ac:dyDescent="0.25">
      <c r="A47" s="56" t="s">
        <v>170</v>
      </c>
      <c r="B47" s="21">
        <v>2023</v>
      </c>
      <c r="C47" s="18" t="s">
        <v>624</v>
      </c>
      <c r="D47" s="18" t="s">
        <v>3</v>
      </c>
      <c r="E47" s="189">
        <v>0</v>
      </c>
      <c r="F47" s="19"/>
    </row>
    <row r="48" spans="1:6" x14ac:dyDescent="0.25">
      <c r="A48" s="21" t="s">
        <v>173</v>
      </c>
      <c r="B48" s="21">
        <v>2023</v>
      </c>
      <c r="C48" s="21" t="s">
        <v>638</v>
      </c>
      <c r="D48" s="50" t="s">
        <v>3</v>
      </c>
      <c r="E48" s="188">
        <v>0</v>
      </c>
      <c r="F48" s="51"/>
    </row>
    <row r="49" spans="1:6" x14ac:dyDescent="0.25">
      <c r="A49" s="21" t="s">
        <v>176</v>
      </c>
      <c r="B49" s="21">
        <v>2023</v>
      </c>
      <c r="C49" s="21" t="s">
        <v>639</v>
      </c>
      <c r="D49" s="50" t="s">
        <v>3</v>
      </c>
      <c r="E49" s="188">
        <v>0</v>
      </c>
      <c r="F49" s="51"/>
    </row>
    <row r="50" spans="1:6" x14ac:dyDescent="0.25">
      <c r="A50" s="21" t="s">
        <v>179</v>
      </c>
      <c r="B50" s="21">
        <v>2023</v>
      </c>
      <c r="C50" s="21" t="s">
        <v>587</v>
      </c>
      <c r="D50" s="50" t="s">
        <v>3</v>
      </c>
      <c r="E50" s="188">
        <v>0</v>
      </c>
      <c r="F50" s="51"/>
    </row>
    <row r="51" spans="1:6" x14ac:dyDescent="0.25">
      <c r="A51" s="21" t="s">
        <v>182</v>
      </c>
      <c r="B51" s="21">
        <v>2023</v>
      </c>
      <c r="C51" s="21" t="s">
        <v>640</v>
      </c>
      <c r="D51" s="50" t="s">
        <v>3</v>
      </c>
      <c r="E51" s="188">
        <v>0</v>
      </c>
      <c r="F51" s="51"/>
    </row>
    <row r="52" spans="1:6" x14ac:dyDescent="0.25">
      <c r="A52" s="17" t="s">
        <v>185</v>
      </c>
      <c r="B52" s="21">
        <v>2023</v>
      </c>
      <c r="C52" t="s">
        <v>626</v>
      </c>
      <c r="D52" s="88" t="s">
        <v>10</v>
      </c>
      <c r="E52" s="11">
        <v>1</v>
      </c>
      <c r="F52" s="51"/>
    </row>
    <row r="53" spans="1:6" x14ac:dyDescent="0.25">
      <c r="A53" s="17" t="s">
        <v>187</v>
      </c>
      <c r="B53" s="21">
        <v>2023</v>
      </c>
      <c r="C53" s="21" t="s">
        <v>188</v>
      </c>
      <c r="D53" s="50" t="s">
        <v>3</v>
      </c>
      <c r="E53" s="188">
        <v>0</v>
      </c>
      <c r="F53" s="51" t="s">
        <v>610</v>
      </c>
    </row>
    <row r="54" spans="1:6" x14ac:dyDescent="0.25">
      <c r="A54" s="13" t="s">
        <v>190</v>
      </c>
      <c r="B54" s="52"/>
      <c r="C54" s="52"/>
      <c r="D54" s="53"/>
      <c r="E54" s="190"/>
      <c r="F54" s="53"/>
    </row>
    <row r="55" spans="1:6" x14ac:dyDescent="0.25">
      <c r="A55" s="54" t="s">
        <v>191</v>
      </c>
      <c r="B55" s="21">
        <v>2023</v>
      </c>
      <c r="C55" s="21" t="s">
        <v>194</v>
      </c>
      <c r="D55" s="50" t="s">
        <v>3</v>
      </c>
      <c r="E55" s="188">
        <v>0</v>
      </c>
      <c r="F55" s="51" t="s">
        <v>316</v>
      </c>
    </row>
    <row r="56" spans="1:6" x14ac:dyDescent="0.25">
      <c r="A56" s="54" t="s">
        <v>192</v>
      </c>
      <c r="B56" s="21">
        <v>2023</v>
      </c>
      <c r="C56" s="21" t="s">
        <v>196</v>
      </c>
      <c r="D56" s="50" t="s">
        <v>10</v>
      </c>
      <c r="E56" s="188">
        <v>1</v>
      </c>
      <c r="F56" s="51" t="s">
        <v>315</v>
      </c>
    </row>
    <row r="57" spans="1:6" x14ac:dyDescent="0.25">
      <c r="A57" s="17" t="s">
        <v>119</v>
      </c>
      <c r="E57" s="21">
        <v>23</v>
      </c>
    </row>
    <row r="58" spans="1:6" x14ac:dyDescent="0.25">
      <c r="A58" s="17" t="s">
        <v>120</v>
      </c>
      <c r="E58" s="21">
        <v>6</v>
      </c>
    </row>
    <row r="59" spans="1:6" x14ac:dyDescent="0.25">
      <c r="A59" s="17" t="s">
        <v>122</v>
      </c>
      <c r="E59" s="17">
        <f>600/23</f>
        <v>26.086956521739129</v>
      </c>
    </row>
    <row r="61" spans="1:6" x14ac:dyDescent="0.25">
      <c r="A61" s="13" t="s">
        <v>127</v>
      </c>
      <c r="B61" s="13"/>
      <c r="C61" s="48"/>
      <c r="D61" s="49"/>
      <c r="E61" s="49"/>
      <c r="F61" s="13"/>
    </row>
    <row r="62" spans="1:6" x14ac:dyDescent="0.25">
      <c r="A62" s="55" t="s">
        <v>128</v>
      </c>
      <c r="B62" s="21">
        <v>2022</v>
      </c>
      <c r="C62" s="50" t="s">
        <v>614</v>
      </c>
      <c r="D62" s="50" t="s">
        <v>3</v>
      </c>
      <c r="E62" s="188">
        <v>0</v>
      </c>
      <c r="F62" s="51"/>
    </row>
    <row r="63" spans="1:6" x14ac:dyDescent="0.25">
      <c r="A63" s="21" t="s">
        <v>131</v>
      </c>
      <c r="B63" s="21">
        <v>2022</v>
      </c>
      <c r="C63" s="21" t="s">
        <v>593</v>
      </c>
      <c r="D63" s="50" t="s">
        <v>3</v>
      </c>
      <c r="E63" s="188">
        <v>0</v>
      </c>
      <c r="F63" s="51"/>
    </row>
    <row r="64" spans="1:6" x14ac:dyDescent="0.25">
      <c r="A64" s="21" t="s">
        <v>134</v>
      </c>
      <c r="B64" s="21">
        <v>2022</v>
      </c>
      <c r="C64" s="21" t="s">
        <v>615</v>
      </c>
      <c r="D64" s="50" t="s">
        <v>3</v>
      </c>
      <c r="E64" s="188">
        <v>0</v>
      </c>
      <c r="F64" s="51"/>
    </row>
    <row r="65" spans="1:6" x14ac:dyDescent="0.25">
      <c r="A65" s="21" t="s">
        <v>137</v>
      </c>
      <c r="B65" s="21">
        <v>2022</v>
      </c>
      <c r="C65" t="s">
        <v>571</v>
      </c>
      <c r="D65" s="88" t="s">
        <v>3</v>
      </c>
      <c r="E65" s="11">
        <v>0</v>
      </c>
      <c r="F65" s="51"/>
    </row>
    <row r="66" spans="1:6" x14ac:dyDescent="0.25">
      <c r="A66" s="21" t="s">
        <v>140</v>
      </c>
      <c r="B66" s="21">
        <v>2022</v>
      </c>
      <c r="C66" s="21" t="s">
        <v>616</v>
      </c>
      <c r="D66" s="50" t="s">
        <v>3</v>
      </c>
      <c r="E66" s="188">
        <v>0</v>
      </c>
      <c r="F66" s="51"/>
    </row>
    <row r="67" spans="1:6" x14ac:dyDescent="0.25">
      <c r="A67" s="21" t="s">
        <v>143</v>
      </c>
      <c r="B67" s="21">
        <v>2022</v>
      </c>
      <c r="C67" s="21" t="s">
        <v>617</v>
      </c>
      <c r="D67" s="50" t="s">
        <v>3</v>
      </c>
      <c r="E67" s="188">
        <v>0</v>
      </c>
      <c r="F67" s="51"/>
    </row>
    <row r="68" spans="1:6" x14ac:dyDescent="0.25">
      <c r="A68" s="21" t="s">
        <v>574</v>
      </c>
      <c r="B68" s="21">
        <v>2022</v>
      </c>
      <c r="C68" s="21" t="s">
        <v>598</v>
      </c>
      <c r="D68" s="50" t="s">
        <v>10</v>
      </c>
      <c r="E68" s="188">
        <v>1</v>
      </c>
      <c r="F68" s="51"/>
    </row>
    <row r="69" spans="1:6" x14ac:dyDescent="0.25">
      <c r="A69" s="21" t="s">
        <v>149</v>
      </c>
      <c r="B69" s="21">
        <v>2022</v>
      </c>
      <c r="C69" s="21" t="s">
        <v>618</v>
      </c>
      <c r="D69" s="50" t="s">
        <v>3</v>
      </c>
      <c r="E69" s="188">
        <v>0</v>
      </c>
      <c r="F69" s="51"/>
    </row>
    <row r="70" spans="1:6" x14ac:dyDescent="0.25">
      <c r="A70" s="21" t="s">
        <v>578</v>
      </c>
      <c r="B70" s="21">
        <v>2022</v>
      </c>
      <c r="C70" s="21" t="s">
        <v>600</v>
      </c>
      <c r="D70" s="50" t="s">
        <v>3</v>
      </c>
      <c r="E70" s="188">
        <v>0</v>
      </c>
      <c r="F70" s="51"/>
    </row>
    <row r="71" spans="1:6" x14ac:dyDescent="0.25">
      <c r="A71" s="21" t="s">
        <v>619</v>
      </c>
      <c r="B71" s="21">
        <v>2022</v>
      </c>
      <c r="C71" s="21" t="s">
        <v>620</v>
      </c>
      <c r="D71" s="50" t="s">
        <v>3</v>
      </c>
      <c r="E71" s="188">
        <v>0</v>
      </c>
      <c r="F71" s="51"/>
    </row>
    <row r="72" spans="1:6" x14ac:dyDescent="0.25">
      <c r="A72" s="21" t="s">
        <v>601</v>
      </c>
      <c r="B72" s="21">
        <v>2022</v>
      </c>
      <c r="C72" s="21" t="s">
        <v>621</v>
      </c>
      <c r="D72" s="50" t="s">
        <v>3</v>
      </c>
      <c r="E72" s="188">
        <v>0</v>
      </c>
      <c r="F72" s="51"/>
    </row>
    <row r="73" spans="1:6" x14ac:dyDescent="0.25">
      <c r="A73" s="21" t="s">
        <v>161</v>
      </c>
      <c r="B73" s="21">
        <v>2022</v>
      </c>
      <c r="C73" s="21" t="s">
        <v>622</v>
      </c>
      <c r="D73" s="50" t="s">
        <v>3</v>
      </c>
      <c r="E73" s="188">
        <v>0</v>
      </c>
      <c r="F73" s="51"/>
    </row>
    <row r="74" spans="1:6" x14ac:dyDescent="0.25">
      <c r="A74" s="21" t="s">
        <v>164</v>
      </c>
      <c r="B74" s="21">
        <v>2022</v>
      </c>
      <c r="C74" s="21" t="s">
        <v>604</v>
      </c>
      <c r="D74" s="50" t="s">
        <v>3</v>
      </c>
      <c r="E74" s="188">
        <v>0</v>
      </c>
      <c r="F74" s="51"/>
    </row>
    <row r="75" spans="1:6" x14ac:dyDescent="0.25">
      <c r="A75" s="21" t="s">
        <v>167</v>
      </c>
      <c r="B75" s="21">
        <v>2022</v>
      </c>
      <c r="C75" s="21" t="s">
        <v>623</v>
      </c>
      <c r="D75" s="50" t="s">
        <v>3</v>
      </c>
      <c r="E75" s="188">
        <v>0</v>
      </c>
      <c r="F75" s="51"/>
    </row>
    <row r="76" spans="1:6" ht="31.5" x14ac:dyDescent="0.25">
      <c r="A76" s="56" t="s">
        <v>170</v>
      </c>
      <c r="B76" s="21">
        <v>2022</v>
      </c>
      <c r="C76" s="18" t="s">
        <v>624</v>
      </c>
      <c r="D76" s="18" t="s">
        <v>3</v>
      </c>
      <c r="E76" s="189">
        <v>0</v>
      </c>
      <c r="F76" s="19"/>
    </row>
    <row r="77" spans="1:6" x14ac:dyDescent="0.25">
      <c r="A77" s="21" t="s">
        <v>173</v>
      </c>
      <c r="B77" s="21">
        <v>2022</v>
      </c>
      <c r="C77" s="21" t="s">
        <v>585</v>
      </c>
      <c r="D77" s="50" t="s">
        <v>3</v>
      </c>
      <c r="E77" s="188">
        <v>0</v>
      </c>
      <c r="F77" s="51"/>
    </row>
    <row r="78" spans="1:6" x14ac:dyDescent="0.25">
      <c r="A78" s="21" t="s">
        <v>176</v>
      </c>
      <c r="B78" s="21">
        <v>2022</v>
      </c>
      <c r="C78" s="21" t="s">
        <v>625</v>
      </c>
      <c r="D78" s="50" t="s">
        <v>3</v>
      </c>
      <c r="E78" s="188">
        <v>0</v>
      </c>
      <c r="F78" s="51"/>
    </row>
    <row r="79" spans="1:6" x14ac:dyDescent="0.25">
      <c r="A79" s="21" t="s">
        <v>179</v>
      </c>
      <c r="B79" s="21">
        <v>2022</v>
      </c>
      <c r="C79" s="21" t="s">
        <v>587</v>
      </c>
      <c r="D79" s="50" t="s">
        <v>3</v>
      </c>
      <c r="E79" s="188">
        <v>0</v>
      </c>
      <c r="F79" s="51"/>
    </row>
    <row r="80" spans="1:6" x14ac:dyDescent="0.25">
      <c r="A80" s="23" t="s">
        <v>185</v>
      </c>
      <c r="B80">
        <v>2022</v>
      </c>
      <c r="C80" t="s">
        <v>626</v>
      </c>
      <c r="D80" s="88" t="s">
        <v>10</v>
      </c>
      <c r="E80" s="11">
        <v>1</v>
      </c>
      <c r="F80" s="89"/>
    </row>
    <row r="81" spans="1:6" x14ac:dyDescent="0.25">
      <c r="A81" s="17" t="s">
        <v>187</v>
      </c>
      <c r="B81" s="21">
        <v>2022</v>
      </c>
      <c r="C81" s="21" t="s">
        <v>188</v>
      </c>
      <c r="D81" s="50" t="s">
        <v>3</v>
      </c>
      <c r="E81" s="188">
        <v>0</v>
      </c>
      <c r="F81" s="51" t="s">
        <v>610</v>
      </c>
    </row>
    <row r="82" spans="1:6" x14ac:dyDescent="0.25">
      <c r="A82" s="13" t="s">
        <v>190</v>
      </c>
      <c r="B82" s="52"/>
      <c r="C82" s="52"/>
      <c r="D82" s="53"/>
      <c r="E82" s="190"/>
      <c r="F82" s="53"/>
    </row>
    <row r="83" spans="1:6" x14ac:dyDescent="0.25">
      <c r="A83" s="54" t="s">
        <v>191</v>
      </c>
      <c r="B83" s="21">
        <v>2022</v>
      </c>
      <c r="C83" s="21" t="s">
        <v>194</v>
      </c>
      <c r="D83" s="50" t="s">
        <v>3</v>
      </c>
      <c r="E83" s="188">
        <v>0</v>
      </c>
      <c r="F83" s="51" t="s">
        <v>613</v>
      </c>
    </row>
    <row r="84" spans="1:6" x14ac:dyDescent="0.25">
      <c r="A84" s="54" t="s">
        <v>192</v>
      </c>
      <c r="B84" s="21">
        <v>2022</v>
      </c>
      <c r="C84" s="21" t="s">
        <v>196</v>
      </c>
      <c r="D84" s="50" t="s">
        <v>10</v>
      </c>
      <c r="E84" s="188">
        <v>1</v>
      </c>
      <c r="F84" s="51" t="s">
        <v>613</v>
      </c>
    </row>
    <row r="85" spans="1:6" x14ac:dyDescent="0.25">
      <c r="A85" s="17" t="s">
        <v>119</v>
      </c>
      <c r="E85" s="21">
        <v>22</v>
      </c>
    </row>
    <row r="86" spans="1:6" x14ac:dyDescent="0.25">
      <c r="A86" s="17" t="s">
        <v>120</v>
      </c>
      <c r="E86" s="21">
        <v>3</v>
      </c>
    </row>
    <row r="87" spans="1:6" x14ac:dyDescent="0.25">
      <c r="A87" s="17" t="s">
        <v>123</v>
      </c>
      <c r="E87" s="17">
        <f>300/22</f>
        <v>13.636363636363637</v>
      </c>
    </row>
    <row r="90" spans="1:6" x14ac:dyDescent="0.25">
      <c r="A90" s="13" t="s">
        <v>127</v>
      </c>
      <c r="B90" s="13"/>
      <c r="C90" s="48"/>
      <c r="D90" s="49"/>
      <c r="E90" s="49"/>
      <c r="F90" s="13"/>
    </row>
    <row r="91" spans="1:6" x14ac:dyDescent="0.25">
      <c r="A91" s="55" t="s">
        <v>128</v>
      </c>
      <c r="B91" s="21">
        <v>2021</v>
      </c>
      <c r="C91" s="50" t="s">
        <v>592</v>
      </c>
      <c r="D91" s="50" t="s">
        <v>10</v>
      </c>
      <c r="E91" s="50">
        <v>1</v>
      </c>
      <c r="F91" s="89" t="s">
        <v>595</v>
      </c>
    </row>
    <row r="92" spans="1:6" x14ac:dyDescent="0.25">
      <c r="A92" s="21" t="s">
        <v>131</v>
      </c>
      <c r="B92" s="21">
        <v>2021</v>
      </c>
      <c r="C92" s="21" t="s">
        <v>593</v>
      </c>
      <c r="D92" s="50" t="s">
        <v>3</v>
      </c>
      <c r="E92" s="50">
        <v>0</v>
      </c>
      <c r="F92" s="89" t="s">
        <v>595</v>
      </c>
    </row>
    <row r="93" spans="1:6" x14ac:dyDescent="0.25">
      <c r="A93" s="21" t="s">
        <v>134</v>
      </c>
      <c r="B93" s="21">
        <v>2021</v>
      </c>
      <c r="C93" s="21" t="s">
        <v>570</v>
      </c>
      <c r="D93" s="50" t="s">
        <v>3</v>
      </c>
      <c r="E93" s="50">
        <v>0</v>
      </c>
      <c r="F93" s="51" t="s">
        <v>594</v>
      </c>
    </row>
    <row r="94" spans="1:6" x14ac:dyDescent="0.25">
      <c r="A94" t="s">
        <v>137</v>
      </c>
      <c r="B94">
        <v>2021</v>
      </c>
      <c r="C94" t="s">
        <v>571</v>
      </c>
      <c r="D94" s="88" t="s">
        <v>3</v>
      </c>
      <c r="E94" s="88">
        <v>0</v>
      </c>
      <c r="F94" s="89" t="s">
        <v>595</v>
      </c>
    </row>
    <row r="95" spans="1:6" x14ac:dyDescent="0.25">
      <c r="A95" s="21" t="s">
        <v>140</v>
      </c>
      <c r="B95" s="21">
        <v>2021</v>
      </c>
      <c r="C95" s="21" t="s">
        <v>596</v>
      </c>
      <c r="D95" s="50" t="s">
        <v>10</v>
      </c>
      <c r="E95" s="50">
        <v>1</v>
      </c>
      <c r="F95" s="51"/>
    </row>
    <row r="96" spans="1:6" x14ac:dyDescent="0.25">
      <c r="A96" s="21" t="s">
        <v>143</v>
      </c>
      <c r="B96" s="21">
        <v>2021</v>
      </c>
      <c r="C96" s="21" t="s">
        <v>597</v>
      </c>
      <c r="D96" s="50" t="s">
        <v>3</v>
      </c>
      <c r="E96" s="50">
        <v>0</v>
      </c>
      <c r="F96" s="51"/>
    </row>
    <row r="97" spans="1:6" x14ac:dyDescent="0.25">
      <c r="A97" s="21" t="s">
        <v>574</v>
      </c>
      <c r="B97" s="21">
        <v>2021</v>
      </c>
      <c r="C97" s="21" t="s">
        <v>598</v>
      </c>
      <c r="D97" s="50" t="s">
        <v>10</v>
      </c>
      <c r="E97" s="50">
        <v>1</v>
      </c>
      <c r="F97" s="51"/>
    </row>
    <row r="98" spans="1:6" x14ac:dyDescent="0.25">
      <c r="A98" s="21" t="s">
        <v>576</v>
      </c>
      <c r="B98" s="21">
        <v>2021</v>
      </c>
      <c r="C98" s="21" t="s">
        <v>599</v>
      </c>
      <c r="D98" s="50" t="s">
        <v>3</v>
      </c>
      <c r="E98" s="50">
        <v>0</v>
      </c>
      <c r="F98" s="51"/>
    </row>
    <row r="99" spans="1:6" x14ac:dyDescent="0.25">
      <c r="A99" s="21" t="s">
        <v>578</v>
      </c>
      <c r="B99" s="21">
        <v>2021</v>
      </c>
      <c r="C99" s="21" t="s">
        <v>600</v>
      </c>
      <c r="D99" s="50" t="s">
        <v>3</v>
      </c>
      <c r="E99" s="50">
        <v>0</v>
      </c>
      <c r="F99" s="51"/>
    </row>
    <row r="100" spans="1:6" x14ac:dyDescent="0.25">
      <c r="A100" s="21" t="s">
        <v>601</v>
      </c>
      <c r="B100" s="21">
        <v>2021</v>
      </c>
      <c r="C100" s="21" t="s">
        <v>602</v>
      </c>
      <c r="D100" s="50" t="s">
        <v>3</v>
      </c>
      <c r="E100" s="50">
        <v>0</v>
      </c>
      <c r="F100" s="51"/>
    </row>
    <row r="101" spans="1:6" x14ac:dyDescent="0.25">
      <c r="A101" s="21" t="s">
        <v>161</v>
      </c>
      <c r="B101" s="21">
        <v>2021</v>
      </c>
      <c r="C101" s="21" t="s">
        <v>603</v>
      </c>
      <c r="D101" s="50" t="s">
        <v>3</v>
      </c>
      <c r="E101" s="50">
        <v>0</v>
      </c>
      <c r="F101" s="51"/>
    </row>
    <row r="102" spans="1:6" x14ac:dyDescent="0.25">
      <c r="A102" s="21" t="s">
        <v>164</v>
      </c>
      <c r="B102" s="21">
        <v>2021</v>
      </c>
      <c r="C102" s="21" t="s">
        <v>604</v>
      </c>
      <c r="D102" s="50" t="s">
        <v>3</v>
      </c>
      <c r="E102" s="50">
        <v>0</v>
      </c>
      <c r="F102" s="51"/>
    </row>
    <row r="103" spans="1:6" x14ac:dyDescent="0.25">
      <c r="A103" s="21" t="s">
        <v>167</v>
      </c>
      <c r="B103" s="21">
        <v>2021</v>
      </c>
      <c r="C103" s="21" t="s">
        <v>605</v>
      </c>
      <c r="D103" s="50" t="s">
        <v>3</v>
      </c>
      <c r="E103" s="50">
        <v>0</v>
      </c>
      <c r="F103" s="51"/>
    </row>
    <row r="104" spans="1:6" ht="31.5" x14ac:dyDescent="0.25">
      <c r="A104" s="56" t="s">
        <v>170</v>
      </c>
      <c r="B104" s="21">
        <v>2021</v>
      </c>
      <c r="C104" s="18" t="s">
        <v>606</v>
      </c>
      <c r="D104" s="18" t="s">
        <v>3</v>
      </c>
      <c r="E104" s="18">
        <v>0</v>
      </c>
      <c r="F104" s="19"/>
    </row>
    <row r="105" spans="1:6" x14ac:dyDescent="0.25">
      <c r="A105" s="21" t="s">
        <v>173</v>
      </c>
      <c r="B105" s="21">
        <v>2021</v>
      </c>
      <c r="C105" s="21" t="s">
        <v>585</v>
      </c>
      <c r="D105" s="50" t="s">
        <v>3</v>
      </c>
      <c r="E105" s="50">
        <v>0</v>
      </c>
      <c r="F105" s="51"/>
    </row>
    <row r="106" spans="1:6" x14ac:dyDescent="0.25">
      <c r="A106" s="21" t="s">
        <v>176</v>
      </c>
      <c r="B106" s="21">
        <v>2021</v>
      </c>
      <c r="C106" s="21" t="s">
        <v>607</v>
      </c>
      <c r="D106" s="50" t="s">
        <v>3</v>
      </c>
      <c r="E106" s="50">
        <v>0</v>
      </c>
      <c r="F106" s="51"/>
    </row>
    <row r="107" spans="1:6" x14ac:dyDescent="0.25">
      <c r="A107" s="21" t="s">
        <v>179</v>
      </c>
      <c r="B107" s="21">
        <v>2021</v>
      </c>
      <c r="C107" s="21" t="s">
        <v>587</v>
      </c>
      <c r="D107" s="50" t="s">
        <v>3</v>
      </c>
      <c r="E107" s="50">
        <v>0</v>
      </c>
      <c r="F107" s="51"/>
    </row>
    <row r="108" spans="1:6" x14ac:dyDescent="0.25">
      <c r="A108" s="17" t="s">
        <v>185</v>
      </c>
      <c r="B108" s="21">
        <v>2021</v>
      </c>
      <c r="C108" s="21" t="s">
        <v>588</v>
      </c>
      <c r="D108" s="50" t="s">
        <v>3</v>
      </c>
      <c r="E108" s="50">
        <v>0</v>
      </c>
      <c r="F108" s="51"/>
    </row>
    <row r="109" spans="1:6" x14ac:dyDescent="0.25">
      <c r="A109" s="17" t="s">
        <v>187</v>
      </c>
      <c r="B109" s="21">
        <v>2021</v>
      </c>
      <c r="C109" s="21" t="s">
        <v>609</v>
      </c>
      <c r="D109" s="50" t="s">
        <v>3</v>
      </c>
      <c r="E109" s="50">
        <v>0</v>
      </c>
      <c r="F109" s="51" t="s">
        <v>608</v>
      </c>
    </row>
    <row r="110" spans="1:6" x14ac:dyDescent="0.25">
      <c r="A110" s="13" t="s">
        <v>190</v>
      </c>
      <c r="B110" s="52"/>
      <c r="C110" s="52"/>
      <c r="D110" s="53"/>
      <c r="E110" s="53"/>
      <c r="F110" s="53"/>
    </row>
    <row r="111" spans="1:6" x14ac:dyDescent="0.25">
      <c r="A111" s="54" t="s">
        <v>191</v>
      </c>
      <c r="B111" s="21">
        <v>2021</v>
      </c>
      <c r="C111" s="21" t="s">
        <v>591</v>
      </c>
      <c r="D111" s="50" t="s">
        <v>3</v>
      </c>
      <c r="E111" s="50">
        <v>0</v>
      </c>
      <c r="F111" s="51" t="s">
        <v>611</v>
      </c>
    </row>
    <row r="112" spans="1:6" x14ac:dyDescent="0.25">
      <c r="A112" s="54" t="s">
        <v>192</v>
      </c>
      <c r="B112" s="21">
        <v>2021</v>
      </c>
      <c r="C112" s="21" t="s">
        <v>590</v>
      </c>
      <c r="D112" s="50" t="s">
        <v>10</v>
      </c>
      <c r="E112" s="50">
        <v>1</v>
      </c>
      <c r="F112" s="51" t="s">
        <v>612</v>
      </c>
    </row>
    <row r="113" spans="1:6" x14ac:dyDescent="0.25">
      <c r="A113" s="17" t="s">
        <v>119</v>
      </c>
      <c r="E113" s="21">
        <v>21</v>
      </c>
    </row>
    <row r="114" spans="1:6" x14ac:dyDescent="0.25">
      <c r="A114" s="17" t="s">
        <v>120</v>
      </c>
      <c r="E114" s="21">
        <v>4</v>
      </c>
    </row>
    <row r="115" spans="1:6" x14ac:dyDescent="0.25">
      <c r="A115" s="17" t="s">
        <v>124</v>
      </c>
      <c r="E115" s="17">
        <f>400/21</f>
        <v>19.047619047619047</v>
      </c>
    </row>
    <row r="117" spans="1:6" x14ac:dyDescent="0.25">
      <c r="A117" s="13" t="s">
        <v>127</v>
      </c>
      <c r="B117" s="13"/>
      <c r="C117" s="48"/>
      <c r="D117" s="49"/>
      <c r="E117" s="49"/>
      <c r="F117" s="13"/>
    </row>
    <row r="118" spans="1:6" x14ac:dyDescent="0.25">
      <c r="A118" s="87" t="s">
        <v>128</v>
      </c>
      <c r="B118">
        <v>2020</v>
      </c>
      <c r="C118" s="88" t="s">
        <v>568</v>
      </c>
      <c r="D118" s="88" t="s">
        <v>3</v>
      </c>
      <c r="E118" s="88">
        <v>0</v>
      </c>
      <c r="F118" s="89" t="s">
        <v>386</v>
      </c>
    </row>
    <row r="119" spans="1:6" x14ac:dyDescent="0.25">
      <c r="A119" s="21" t="s">
        <v>131</v>
      </c>
      <c r="B119" s="21">
        <v>2020</v>
      </c>
      <c r="C119" s="21" t="s">
        <v>569</v>
      </c>
      <c r="D119" s="50" t="s">
        <v>3</v>
      </c>
      <c r="E119" s="50">
        <v>0</v>
      </c>
      <c r="F119" s="51"/>
    </row>
    <row r="120" spans="1:6" x14ac:dyDescent="0.25">
      <c r="A120" s="21" t="s">
        <v>134</v>
      </c>
      <c r="B120" s="21">
        <v>2020</v>
      </c>
      <c r="C120" s="21" t="s">
        <v>570</v>
      </c>
      <c r="D120" s="50" t="s">
        <v>3</v>
      </c>
      <c r="E120" s="50">
        <v>0</v>
      </c>
      <c r="F120" s="51"/>
    </row>
    <row r="121" spans="1:6" x14ac:dyDescent="0.25">
      <c r="A121" s="21" t="s">
        <v>137</v>
      </c>
      <c r="B121" s="21">
        <v>2020</v>
      </c>
      <c r="C121" s="21" t="s">
        <v>571</v>
      </c>
      <c r="D121" s="50" t="s">
        <v>3</v>
      </c>
      <c r="E121" s="50">
        <v>0</v>
      </c>
      <c r="F121" s="51"/>
    </row>
    <row r="122" spans="1:6" x14ac:dyDescent="0.25">
      <c r="A122" s="21" t="s">
        <v>140</v>
      </c>
      <c r="B122" s="21">
        <v>2020</v>
      </c>
      <c r="C122" s="21" t="s">
        <v>572</v>
      </c>
      <c r="D122" s="50" t="s">
        <v>3</v>
      </c>
      <c r="E122" s="50">
        <v>0</v>
      </c>
      <c r="F122" s="51"/>
    </row>
    <row r="123" spans="1:6" x14ac:dyDescent="0.25">
      <c r="A123" s="21" t="s">
        <v>143</v>
      </c>
      <c r="B123" s="21">
        <v>2020</v>
      </c>
      <c r="C123" s="21" t="s">
        <v>573</v>
      </c>
      <c r="D123" s="50" t="s">
        <v>10</v>
      </c>
      <c r="E123" s="50">
        <v>1</v>
      </c>
      <c r="F123" s="51"/>
    </row>
    <row r="124" spans="1:6" x14ac:dyDescent="0.25">
      <c r="A124" s="21" t="s">
        <v>574</v>
      </c>
      <c r="B124" s="21">
        <v>2020</v>
      </c>
      <c r="C124" s="21" t="s">
        <v>575</v>
      </c>
      <c r="D124" s="50" t="s">
        <v>10</v>
      </c>
      <c r="E124" s="50">
        <v>1</v>
      </c>
      <c r="F124" s="51"/>
    </row>
    <row r="125" spans="1:6" x14ac:dyDescent="0.25">
      <c r="A125" s="21" t="s">
        <v>576</v>
      </c>
      <c r="B125" s="21">
        <v>2020</v>
      </c>
      <c r="C125" s="21" t="s">
        <v>577</v>
      </c>
      <c r="D125" s="50" t="s">
        <v>3</v>
      </c>
      <c r="E125" s="50">
        <v>0</v>
      </c>
      <c r="F125" s="51"/>
    </row>
    <row r="126" spans="1:6" x14ac:dyDescent="0.25">
      <c r="A126" s="21" t="s">
        <v>578</v>
      </c>
      <c r="B126" s="21">
        <v>2020</v>
      </c>
      <c r="C126" s="21" t="s">
        <v>579</v>
      </c>
      <c r="D126" s="50" t="s">
        <v>3</v>
      </c>
      <c r="E126" s="50">
        <v>0</v>
      </c>
      <c r="F126" s="51"/>
    </row>
    <row r="127" spans="1:6" x14ac:dyDescent="0.25">
      <c r="A127" s="21" t="s">
        <v>601</v>
      </c>
      <c r="B127" s="21">
        <v>2020</v>
      </c>
      <c r="C127" s="21" t="s">
        <v>580</v>
      </c>
      <c r="D127" s="50" t="s">
        <v>3</v>
      </c>
      <c r="E127" s="50">
        <v>0</v>
      </c>
      <c r="F127" s="51"/>
    </row>
    <row r="128" spans="1:6" x14ac:dyDescent="0.25">
      <c r="A128" s="21" t="s">
        <v>161</v>
      </c>
      <c r="B128" s="21">
        <v>2020</v>
      </c>
      <c r="C128" s="21" t="s">
        <v>581</v>
      </c>
      <c r="D128" s="50" t="s">
        <v>3</v>
      </c>
      <c r="E128" s="50">
        <v>0</v>
      </c>
      <c r="F128" s="51"/>
    </row>
    <row r="129" spans="1:6" x14ac:dyDescent="0.25">
      <c r="A129" s="21" t="s">
        <v>164</v>
      </c>
      <c r="B129" s="21">
        <v>2020</v>
      </c>
      <c r="C129" s="21" t="s">
        <v>582</v>
      </c>
      <c r="D129" s="50" t="s">
        <v>3</v>
      </c>
      <c r="E129" s="50">
        <v>0</v>
      </c>
      <c r="F129" s="51"/>
    </row>
    <row r="130" spans="1:6" x14ac:dyDescent="0.25">
      <c r="A130" s="21" t="s">
        <v>167</v>
      </c>
      <c r="B130" s="21">
        <v>2020</v>
      </c>
      <c r="C130" s="21" t="s">
        <v>583</v>
      </c>
      <c r="D130" s="50" t="s">
        <v>3</v>
      </c>
      <c r="E130" s="50">
        <v>0</v>
      </c>
      <c r="F130" s="51"/>
    </row>
    <row r="131" spans="1:6" ht="31.5" x14ac:dyDescent="0.25">
      <c r="A131" s="56" t="s">
        <v>170</v>
      </c>
      <c r="B131" s="21">
        <v>2020</v>
      </c>
      <c r="C131" s="18" t="s">
        <v>584</v>
      </c>
      <c r="D131" s="18" t="s">
        <v>3</v>
      </c>
      <c r="E131" s="18">
        <v>0</v>
      </c>
      <c r="F131" s="19"/>
    </row>
    <row r="132" spans="1:6" x14ac:dyDescent="0.25">
      <c r="A132" s="21" t="s">
        <v>173</v>
      </c>
      <c r="B132" s="21">
        <v>2020</v>
      </c>
      <c r="C132" s="21" t="s">
        <v>585</v>
      </c>
      <c r="D132" s="50" t="s">
        <v>3</v>
      </c>
      <c r="E132" s="50">
        <v>0</v>
      </c>
      <c r="F132" s="51"/>
    </row>
    <row r="133" spans="1:6" x14ac:dyDescent="0.25">
      <c r="A133" s="21" t="s">
        <v>176</v>
      </c>
      <c r="B133" s="21">
        <v>2020</v>
      </c>
      <c r="C133" s="21" t="s">
        <v>586</v>
      </c>
      <c r="D133" s="50" t="s">
        <v>3</v>
      </c>
      <c r="E133" s="50">
        <v>0</v>
      </c>
      <c r="F133" s="51"/>
    </row>
    <row r="134" spans="1:6" x14ac:dyDescent="0.25">
      <c r="A134" s="21" t="s">
        <v>179</v>
      </c>
      <c r="B134" s="21">
        <v>2020</v>
      </c>
      <c r="C134" s="21" t="s">
        <v>587</v>
      </c>
      <c r="D134" s="50" t="s">
        <v>3</v>
      </c>
      <c r="E134" s="50">
        <v>0</v>
      </c>
      <c r="F134" s="51"/>
    </row>
    <row r="135" spans="1:6" x14ac:dyDescent="0.25">
      <c r="A135" s="17" t="s">
        <v>185</v>
      </c>
      <c r="B135" s="21">
        <v>2020</v>
      </c>
      <c r="C135" s="21" t="s">
        <v>588</v>
      </c>
      <c r="D135" s="50" t="s">
        <v>3</v>
      </c>
      <c r="E135" s="50">
        <v>0</v>
      </c>
      <c r="F135" s="51"/>
    </row>
    <row r="136" spans="1:6" x14ac:dyDescent="0.25">
      <c r="A136" s="17" t="s">
        <v>187</v>
      </c>
      <c r="B136" s="21">
        <v>2020</v>
      </c>
      <c r="C136" s="21" t="s">
        <v>589</v>
      </c>
      <c r="D136" s="50" t="s">
        <v>3</v>
      </c>
      <c r="E136" s="50">
        <v>0</v>
      </c>
      <c r="F136" s="51"/>
    </row>
    <row r="137" spans="1:6" x14ac:dyDescent="0.25">
      <c r="A137" s="13" t="s">
        <v>190</v>
      </c>
      <c r="B137" s="52"/>
      <c r="C137" s="52"/>
      <c r="D137" s="53"/>
      <c r="E137" s="53"/>
      <c r="F137" s="53"/>
    </row>
    <row r="138" spans="1:6" x14ac:dyDescent="0.25">
      <c r="A138" s="54" t="s">
        <v>191</v>
      </c>
      <c r="B138" s="21">
        <v>2020</v>
      </c>
      <c r="C138" s="21" t="s">
        <v>591</v>
      </c>
      <c r="D138" s="50" t="s">
        <v>3</v>
      </c>
      <c r="E138" s="50">
        <v>0</v>
      </c>
      <c r="F138" s="51"/>
    </row>
    <row r="139" spans="1:6" x14ac:dyDescent="0.25">
      <c r="A139" s="54" t="s">
        <v>192</v>
      </c>
      <c r="B139" s="21">
        <v>2020</v>
      </c>
      <c r="C139" s="21" t="s">
        <v>590</v>
      </c>
      <c r="D139" s="50" t="s">
        <v>10</v>
      </c>
      <c r="E139" s="50">
        <v>1</v>
      </c>
      <c r="F139" s="51"/>
    </row>
    <row r="140" spans="1:6" x14ac:dyDescent="0.25">
      <c r="A140" s="17" t="s">
        <v>119</v>
      </c>
      <c r="E140" s="21">
        <v>21</v>
      </c>
    </row>
    <row r="141" spans="1:6" x14ac:dyDescent="0.25">
      <c r="A141" s="17" t="s">
        <v>120</v>
      </c>
      <c r="E141" s="21">
        <v>3</v>
      </c>
    </row>
    <row r="142" spans="1:6" x14ac:dyDescent="0.25">
      <c r="A142" s="17" t="s">
        <v>125</v>
      </c>
      <c r="E142" s="17">
        <f>300/21</f>
        <v>14.285714285714286</v>
      </c>
    </row>
  </sheetData>
  <hyperlinks>
    <hyperlink ref="F4" r:id="rId1" xr:uid="{7011FB01-7E8C-754E-96D7-5864F39F9CDF}"/>
    <hyperlink ref="F5" r:id="rId2" xr:uid="{37B73C42-9862-754C-8786-17A155E5FB23}"/>
    <hyperlink ref="F6" r:id="rId3" xr:uid="{8E398B28-F1FA-1F46-82F5-F9A9BC8B9E2B}"/>
    <hyperlink ref="F7" r:id="rId4" xr:uid="{2E0D518F-1467-B44A-AA56-5F28EEE1BFFE}"/>
    <hyperlink ref="F8" r:id="rId5" xr:uid="{526AD8A0-C6A1-1B40-A289-6D813039DB17}"/>
    <hyperlink ref="F9" r:id="rId6" xr:uid="{058F44E9-869F-9A45-8946-66E9A4272176}"/>
    <hyperlink ref="F10" r:id="rId7" xr:uid="{932A5D9C-5760-AD4D-BD2B-80A98192359B}"/>
    <hyperlink ref="F11" r:id="rId8" xr:uid="{02B06220-0C3B-DC40-B9B0-BF6776771AD1}"/>
    <hyperlink ref="F12" r:id="rId9" xr:uid="{12D51FD1-0652-D147-A57C-2339276C6D7F}"/>
    <hyperlink ref="F13" r:id="rId10" xr:uid="{991C1E16-4B89-FF47-B053-5FD842B4D2DC}"/>
    <hyperlink ref="F15" r:id="rId11" xr:uid="{7CF55B7B-419C-C844-83B1-8E44C9D94D4C}"/>
    <hyperlink ref="F14" r:id="rId12" xr:uid="{15EF9E9A-7DCD-2F4D-8626-40421072B3C8}"/>
    <hyperlink ref="F16" r:id="rId13" xr:uid="{939C52D0-C9A9-DC4A-B90A-0F9088B0855C}"/>
    <hyperlink ref="F3" r:id="rId14" xr:uid="{F741226F-771B-3F44-9C6B-1B35F73BCDB1}"/>
    <hyperlink ref="F18" r:id="rId15" xr:uid="{101A333A-6F00-6F4E-BF7F-C41C55B2FE91}"/>
    <hyperlink ref="F19" r:id="rId16" xr:uid="{39CB2327-F60A-3244-8F97-1C78C3F78F62}"/>
    <hyperlink ref="F20" r:id="rId17" xr:uid="{2504A710-BA54-DF40-A96D-8AAA4982A1D6}"/>
    <hyperlink ref="F21" r:id="rId18" xr:uid="{401844C7-813F-A747-B479-4969C3A6B204}"/>
    <hyperlink ref="F22" r:id="rId19" xr:uid="{225A3FC0-56D5-F045-BCAA-2E779213FF16}"/>
    <hyperlink ref="F23" r:id="rId20" xr:uid="{AE57267D-6773-8942-A80D-1929A7511DED}"/>
    <hyperlink ref="F17" r:id="rId21" xr:uid="{CDA9FE4A-A207-9F4C-B04C-B98DEC2EEA56}"/>
    <hyperlink ref="F25" r:id="rId22" xr:uid="{B523AD92-C9E2-8740-A6D3-BF4E1780855D}"/>
    <hyperlink ref="F26" r:id="rId23" xr:uid="{185C4E8E-F66D-EA44-97E0-7A5D94F857BF}"/>
    <hyperlink ref="F56" r:id="rId24" xr:uid="{62D01DDC-2AF9-7A41-861C-ABCB48E64836}"/>
    <hyperlink ref="F55" r:id="rId25" xr:uid="{33A8D99C-C7B5-134C-B719-8BD9B81DB72A}"/>
    <hyperlink ref="F118" r:id="rId26" xr:uid="{816697B7-3C49-E244-B87F-20302653CC49}"/>
    <hyperlink ref="F83" r:id="rId27" xr:uid="{38584913-4818-C04F-BDC4-8F8E709D3EE2}"/>
    <hyperlink ref="F93" r:id="rId28" xr:uid="{DF02E563-6E90-3F4F-855B-1C21057181A6}"/>
    <hyperlink ref="F94" r:id="rId29" xr:uid="{BF0B92B4-74F7-664A-A3AD-9A32BE2CD6AF}"/>
    <hyperlink ref="F91" r:id="rId30" xr:uid="{7A112A09-C7BE-2E44-AE2C-CB00161CBCDC}"/>
    <hyperlink ref="F92" r:id="rId31" xr:uid="{CFE94089-D68C-D34E-A0E4-0F590673BB03}"/>
    <hyperlink ref="F109" r:id="rId32" xr:uid="{9D2848F4-952C-2A4E-845F-64DB20F83A8F}"/>
    <hyperlink ref="F81" r:id="rId33" xr:uid="{A34405B3-08E9-444C-967A-9130CA384E3A}"/>
    <hyperlink ref="F53" r:id="rId34" xr:uid="{9B6F63DE-F427-4044-B1EA-375F78059CFA}"/>
    <hyperlink ref="F111" r:id="rId35" xr:uid="{66CB78B2-77E2-084A-9B57-868512A40304}"/>
    <hyperlink ref="F112" r:id="rId36" xr:uid="{B30CF1D5-F5CC-1F49-BF73-6BCDD607B529}"/>
    <hyperlink ref="F84" r:id="rId37" xr:uid="{3774332E-EBB1-1F44-B6EC-DD7EDAF99B08}"/>
    <hyperlink ref="F33" r:id="rId38" xr:uid="{9B687440-A7ED-D449-AC10-6C02F3DCBF2A}"/>
    <hyperlink ref="F42" r:id="rId39" xr:uid="{0CDFA6F8-81E2-7344-869C-575EA4C08678}"/>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A0D2C-8F3F-2746-8E82-3AD06EACAEB9}">
  <dimension ref="A1:I109"/>
  <sheetViews>
    <sheetView workbookViewId="0">
      <pane ySplit="1" topLeftCell="A44" activePane="bottomLeft" state="frozen"/>
      <selection pane="bottomLeft" activeCell="F19" sqref="F19:F23"/>
    </sheetView>
  </sheetViews>
  <sheetFormatPr baseColWidth="10" defaultRowHeight="15.75" x14ac:dyDescent="0.25"/>
  <cols>
    <col min="1" max="1" width="58.5" customWidth="1"/>
    <col min="3" max="3" width="31" customWidth="1"/>
    <col min="5" max="5" width="6.875" customWidth="1"/>
    <col min="6" max="6" width="87.625" customWidth="1"/>
  </cols>
  <sheetData>
    <row r="1" spans="1:9" x14ac:dyDescent="0.25">
      <c r="A1" s="22" t="s">
        <v>228</v>
      </c>
      <c r="B1" s="59" t="s">
        <v>78</v>
      </c>
      <c r="C1" s="22" t="s">
        <v>79</v>
      </c>
      <c r="D1" s="60" t="s">
        <v>80</v>
      </c>
      <c r="E1" s="59" t="s">
        <v>81</v>
      </c>
      <c r="F1" s="22" t="s">
        <v>82</v>
      </c>
    </row>
    <row r="2" spans="1:9" s="10" customFormat="1" x14ac:dyDescent="0.25">
      <c r="A2" s="61" t="s">
        <v>198</v>
      </c>
      <c r="B2" s="57">
        <v>2024</v>
      </c>
      <c r="C2" t="s">
        <v>199</v>
      </c>
      <c r="D2" t="s">
        <v>3</v>
      </c>
      <c r="E2" s="11">
        <v>0</v>
      </c>
      <c r="F2" s="62" t="s">
        <v>203</v>
      </c>
      <c r="H2" s="22"/>
      <c r="I2" s="20"/>
    </row>
    <row r="3" spans="1:9" s="10" customFormat="1" x14ac:dyDescent="0.25">
      <c r="A3" s="61" t="s">
        <v>200</v>
      </c>
      <c r="B3" s="57">
        <v>2024</v>
      </c>
      <c r="C3" t="s">
        <v>201</v>
      </c>
      <c r="D3" t="s">
        <v>10</v>
      </c>
      <c r="E3" s="11">
        <v>1</v>
      </c>
      <c r="F3" s="62" t="s">
        <v>203</v>
      </c>
      <c r="H3" s="22"/>
      <c r="I3" s="20"/>
    </row>
    <row r="4" spans="1:9" s="10" customFormat="1" x14ac:dyDescent="0.25">
      <c r="A4" s="15" t="s">
        <v>202</v>
      </c>
      <c r="B4" s="16"/>
      <c r="C4" s="15"/>
      <c r="D4" s="15"/>
      <c r="E4" s="16"/>
      <c r="F4" s="58"/>
      <c r="H4" s="22"/>
      <c r="I4" s="20"/>
    </row>
    <row r="5" spans="1:9" s="10" customFormat="1" x14ac:dyDescent="0.25">
      <c r="A5" t="s">
        <v>204</v>
      </c>
      <c r="B5" s="11">
        <v>2024</v>
      </c>
      <c r="C5" t="s">
        <v>205</v>
      </c>
      <c r="D5" t="s">
        <v>3</v>
      </c>
      <c r="E5" s="11">
        <v>0</v>
      </c>
      <c r="F5" s="12" t="s">
        <v>203</v>
      </c>
      <c r="H5" s="22"/>
      <c r="I5" s="20"/>
    </row>
    <row r="6" spans="1:9" s="10" customFormat="1" x14ac:dyDescent="0.25">
      <c r="A6" t="s">
        <v>29</v>
      </c>
      <c r="B6" s="11">
        <v>2024</v>
      </c>
      <c r="C6" t="s">
        <v>206</v>
      </c>
      <c r="D6" t="s">
        <v>10</v>
      </c>
      <c r="E6" s="11">
        <v>1</v>
      </c>
      <c r="F6" s="12" t="s">
        <v>203</v>
      </c>
      <c r="H6" s="22"/>
      <c r="I6" s="20"/>
    </row>
    <row r="7" spans="1:9" s="10" customFormat="1" x14ac:dyDescent="0.25">
      <c r="A7" t="s">
        <v>207</v>
      </c>
      <c r="B7" s="11">
        <v>2024</v>
      </c>
      <c r="C7" t="s">
        <v>208</v>
      </c>
      <c r="D7" t="s">
        <v>10</v>
      </c>
      <c r="E7" s="11">
        <v>1</v>
      </c>
      <c r="F7" s="12" t="s">
        <v>203</v>
      </c>
      <c r="H7" s="22"/>
      <c r="I7" s="20"/>
    </row>
    <row r="8" spans="1:9" x14ac:dyDescent="0.25">
      <c r="A8" t="s">
        <v>209</v>
      </c>
      <c r="B8" s="11">
        <v>2024</v>
      </c>
      <c r="C8" t="s">
        <v>210</v>
      </c>
      <c r="D8" t="s">
        <v>3</v>
      </c>
      <c r="E8" s="11">
        <v>0</v>
      </c>
      <c r="F8" s="12" t="s">
        <v>203</v>
      </c>
    </row>
    <row r="9" spans="1:9" x14ac:dyDescent="0.25">
      <c r="A9" s="15" t="s">
        <v>211</v>
      </c>
      <c r="B9" s="16"/>
      <c r="C9" s="15"/>
      <c r="D9" s="15"/>
      <c r="E9" s="16"/>
      <c r="F9" s="58"/>
    </row>
    <row r="10" spans="1:9" x14ac:dyDescent="0.25">
      <c r="A10" t="s">
        <v>368</v>
      </c>
      <c r="B10" s="11">
        <v>2024</v>
      </c>
      <c r="C10" t="s">
        <v>212</v>
      </c>
      <c r="D10" t="s">
        <v>3</v>
      </c>
      <c r="E10" s="11">
        <v>0</v>
      </c>
      <c r="F10" s="12" t="s">
        <v>203</v>
      </c>
    </row>
    <row r="11" spans="1:9" x14ac:dyDescent="0.25">
      <c r="A11" t="s">
        <v>213</v>
      </c>
      <c r="B11" s="11">
        <v>2024</v>
      </c>
      <c r="C11" t="s">
        <v>214</v>
      </c>
      <c r="D11" t="s">
        <v>10</v>
      </c>
      <c r="E11" s="11">
        <v>1</v>
      </c>
      <c r="F11" s="12" t="s">
        <v>203</v>
      </c>
    </row>
    <row r="12" spans="1:9" x14ac:dyDescent="0.25">
      <c r="A12" t="s">
        <v>215</v>
      </c>
      <c r="B12" s="11">
        <v>2024</v>
      </c>
      <c r="C12" t="s">
        <v>216</v>
      </c>
      <c r="D12" t="s">
        <v>10</v>
      </c>
      <c r="E12" s="11">
        <v>1</v>
      </c>
      <c r="F12" s="12" t="s">
        <v>203</v>
      </c>
    </row>
    <row r="13" spans="1:9" x14ac:dyDescent="0.25">
      <c r="A13" t="s">
        <v>217</v>
      </c>
      <c r="B13" s="11">
        <v>2024</v>
      </c>
      <c r="C13" t="s">
        <v>218</v>
      </c>
      <c r="D13" t="s">
        <v>10</v>
      </c>
      <c r="E13" s="11">
        <v>1</v>
      </c>
      <c r="F13" s="12" t="s">
        <v>203</v>
      </c>
    </row>
    <row r="14" spans="1:9" x14ac:dyDescent="0.25">
      <c r="A14" t="s">
        <v>18</v>
      </c>
      <c r="B14" s="11">
        <v>2024</v>
      </c>
      <c r="C14" t="s">
        <v>219</v>
      </c>
      <c r="D14" t="s">
        <v>10</v>
      </c>
      <c r="E14" s="11">
        <v>1</v>
      </c>
      <c r="F14" s="12" t="s">
        <v>203</v>
      </c>
    </row>
    <row r="15" spans="1:9" x14ac:dyDescent="0.25">
      <c r="A15" t="s">
        <v>220</v>
      </c>
      <c r="B15" s="11">
        <v>2024</v>
      </c>
      <c r="C15" t="s">
        <v>221</v>
      </c>
      <c r="D15" t="s">
        <v>3</v>
      </c>
      <c r="E15" s="11">
        <v>0</v>
      </c>
      <c r="F15" s="12" t="s">
        <v>203</v>
      </c>
    </row>
    <row r="16" spans="1:9" x14ac:dyDescent="0.25">
      <c r="A16" s="15" t="s">
        <v>222</v>
      </c>
      <c r="B16" s="16"/>
      <c r="C16" s="15"/>
      <c r="D16" s="15"/>
      <c r="E16" s="16"/>
      <c r="F16" s="58"/>
    </row>
    <row r="17" spans="1:6" x14ac:dyDescent="0.25">
      <c r="A17" t="s">
        <v>223</v>
      </c>
      <c r="B17" s="11">
        <v>2024</v>
      </c>
      <c r="C17" t="s">
        <v>224</v>
      </c>
      <c r="D17" t="s">
        <v>10</v>
      </c>
      <c r="E17" s="11">
        <v>1</v>
      </c>
      <c r="F17" s="63" t="s">
        <v>203</v>
      </c>
    </row>
    <row r="18" spans="1:6" ht="16.5" thickBot="1" x14ac:dyDescent="0.3">
      <c r="A18" s="64" t="s">
        <v>225</v>
      </c>
      <c r="B18" s="45">
        <v>2024</v>
      </c>
      <c r="C18" s="64" t="s">
        <v>226</v>
      </c>
      <c r="D18" s="64" t="s">
        <v>10</v>
      </c>
      <c r="E18" s="45">
        <v>1</v>
      </c>
      <c r="F18" s="65" t="s">
        <v>227</v>
      </c>
    </row>
    <row r="19" spans="1:6" x14ac:dyDescent="0.25">
      <c r="A19" s="23" t="s">
        <v>119</v>
      </c>
      <c r="E19" s="11">
        <v>14</v>
      </c>
      <c r="F19">
        <v>38.46</v>
      </c>
    </row>
    <row r="20" spans="1:6" x14ac:dyDescent="0.25">
      <c r="A20" s="23" t="s">
        <v>120</v>
      </c>
      <c r="E20" s="11">
        <v>9</v>
      </c>
      <c r="F20">
        <v>38.46</v>
      </c>
    </row>
    <row r="21" spans="1:6" x14ac:dyDescent="0.25">
      <c r="A21" s="23" t="s">
        <v>121</v>
      </c>
      <c r="E21" s="23">
        <f>900/14</f>
        <v>64.285714285714292</v>
      </c>
      <c r="F21">
        <v>42.86</v>
      </c>
    </row>
    <row r="22" spans="1:6" x14ac:dyDescent="0.25">
      <c r="F22">
        <v>42.86</v>
      </c>
    </row>
    <row r="23" spans="1:6" ht="16.5" thickBot="1" x14ac:dyDescent="0.3">
      <c r="A23" s="64"/>
      <c r="B23" s="64"/>
      <c r="C23" s="64"/>
      <c r="D23" s="64"/>
      <c r="E23" s="64"/>
      <c r="F23">
        <v>64.290000000000006</v>
      </c>
    </row>
    <row r="24" spans="1:6" x14ac:dyDescent="0.25">
      <c r="A24" s="61" t="s">
        <v>198</v>
      </c>
      <c r="B24" s="57">
        <v>2023</v>
      </c>
      <c r="C24" t="s">
        <v>199</v>
      </c>
      <c r="D24" t="s">
        <v>3</v>
      </c>
      <c r="E24" s="11">
        <v>0</v>
      </c>
      <c r="F24" s="62" t="s">
        <v>362</v>
      </c>
    </row>
    <row r="25" spans="1:6" x14ac:dyDescent="0.25">
      <c r="A25" s="61" t="s">
        <v>200</v>
      </c>
      <c r="B25" s="57">
        <v>2023</v>
      </c>
      <c r="C25" t="s">
        <v>364</v>
      </c>
      <c r="D25" t="s">
        <v>10</v>
      </c>
      <c r="E25" s="11">
        <v>1</v>
      </c>
      <c r="F25" s="62"/>
    </row>
    <row r="26" spans="1:6" x14ac:dyDescent="0.25">
      <c r="A26" s="15" t="s">
        <v>202</v>
      </c>
      <c r="B26" s="16"/>
      <c r="C26" s="15"/>
      <c r="D26" s="15"/>
      <c r="E26" s="16"/>
      <c r="F26" s="58"/>
    </row>
    <row r="27" spans="1:6" x14ac:dyDescent="0.25">
      <c r="A27" t="s">
        <v>204</v>
      </c>
      <c r="B27" s="11">
        <v>2023</v>
      </c>
      <c r="C27" t="s">
        <v>365</v>
      </c>
      <c r="D27" t="s">
        <v>3</v>
      </c>
      <c r="E27" s="11">
        <v>0</v>
      </c>
      <c r="F27" s="12"/>
    </row>
    <row r="28" spans="1:6" x14ac:dyDescent="0.25">
      <c r="A28" t="s">
        <v>29</v>
      </c>
      <c r="B28" s="11">
        <v>2023</v>
      </c>
      <c r="C28" t="s">
        <v>366</v>
      </c>
      <c r="D28" t="s">
        <v>10</v>
      </c>
      <c r="E28" s="11">
        <v>1</v>
      </c>
      <c r="F28" s="12"/>
    </row>
    <row r="29" spans="1:6" x14ac:dyDescent="0.25">
      <c r="A29" t="s">
        <v>207</v>
      </c>
      <c r="B29" s="11">
        <v>2023</v>
      </c>
      <c r="C29" t="s">
        <v>367</v>
      </c>
      <c r="D29" t="s">
        <v>3</v>
      </c>
      <c r="E29" s="11">
        <v>0</v>
      </c>
      <c r="F29" s="12"/>
    </row>
    <row r="30" spans="1:6" x14ac:dyDescent="0.25">
      <c r="A30" t="s">
        <v>209</v>
      </c>
      <c r="B30" s="11">
        <v>2023</v>
      </c>
      <c r="C30" t="s">
        <v>210</v>
      </c>
      <c r="D30" t="s">
        <v>3</v>
      </c>
      <c r="E30" s="11">
        <v>0</v>
      </c>
      <c r="F30" s="12"/>
    </row>
    <row r="31" spans="1:6" x14ac:dyDescent="0.25">
      <c r="A31" s="15" t="s">
        <v>211</v>
      </c>
      <c r="B31" s="16"/>
      <c r="C31" s="15"/>
      <c r="D31" s="15"/>
      <c r="E31" s="16"/>
      <c r="F31" s="58"/>
    </row>
    <row r="32" spans="1:6" x14ac:dyDescent="0.25">
      <c r="A32" t="s">
        <v>368</v>
      </c>
      <c r="B32" s="11">
        <v>2023</v>
      </c>
      <c r="C32" t="s">
        <v>369</v>
      </c>
      <c r="D32" t="s">
        <v>10</v>
      </c>
      <c r="E32" s="11">
        <v>1</v>
      </c>
      <c r="F32" s="12"/>
    </row>
    <row r="33" spans="1:6" x14ac:dyDescent="0.25">
      <c r="A33" t="s">
        <v>213</v>
      </c>
      <c r="B33" s="11">
        <v>2023</v>
      </c>
      <c r="C33" t="s">
        <v>370</v>
      </c>
      <c r="D33" t="s">
        <v>10</v>
      </c>
      <c r="E33" s="11">
        <v>1</v>
      </c>
      <c r="F33" s="12"/>
    </row>
    <row r="34" spans="1:6" x14ac:dyDescent="0.25">
      <c r="A34" t="s">
        <v>215</v>
      </c>
      <c r="B34" s="11">
        <v>2023</v>
      </c>
      <c r="C34" t="s">
        <v>212</v>
      </c>
      <c r="D34" t="s">
        <v>3</v>
      </c>
      <c r="E34" s="11">
        <v>0</v>
      </c>
      <c r="F34" s="12"/>
    </row>
    <row r="35" spans="1:6" x14ac:dyDescent="0.25">
      <c r="A35" t="s">
        <v>217</v>
      </c>
      <c r="B35" s="11">
        <v>2023</v>
      </c>
      <c r="C35" t="s">
        <v>371</v>
      </c>
      <c r="D35" t="s">
        <v>3</v>
      </c>
      <c r="E35" s="11">
        <v>0</v>
      </c>
      <c r="F35" s="12"/>
    </row>
    <row r="36" spans="1:6" x14ac:dyDescent="0.25">
      <c r="A36" t="s">
        <v>18</v>
      </c>
      <c r="B36" s="11">
        <v>2023</v>
      </c>
      <c r="C36" t="s">
        <v>372</v>
      </c>
      <c r="D36" t="s">
        <v>3</v>
      </c>
      <c r="E36" s="11">
        <v>0</v>
      </c>
      <c r="F36" s="12"/>
    </row>
    <row r="37" spans="1:6" x14ac:dyDescent="0.25">
      <c r="A37" t="s">
        <v>220</v>
      </c>
      <c r="B37" s="11">
        <v>2023</v>
      </c>
      <c r="C37" t="s">
        <v>221</v>
      </c>
      <c r="D37" t="s">
        <v>3</v>
      </c>
      <c r="E37" s="11">
        <v>0</v>
      </c>
      <c r="F37" s="12"/>
    </row>
    <row r="38" spans="1:6" x14ac:dyDescent="0.25">
      <c r="A38" s="15" t="s">
        <v>222</v>
      </c>
      <c r="B38" s="16"/>
      <c r="C38" s="15"/>
      <c r="D38" s="15"/>
      <c r="E38" s="16"/>
      <c r="F38" s="58"/>
    </row>
    <row r="39" spans="1:6" x14ac:dyDescent="0.25">
      <c r="A39" t="s">
        <v>223</v>
      </c>
      <c r="B39" s="11">
        <v>2023</v>
      </c>
      <c r="C39" t="s">
        <v>224</v>
      </c>
      <c r="D39" t="s">
        <v>10</v>
      </c>
      <c r="E39" s="11">
        <v>1</v>
      </c>
      <c r="F39" s="63"/>
    </row>
    <row r="40" spans="1:6" ht="16.5" thickBot="1" x14ac:dyDescent="0.3">
      <c r="A40" s="64" t="s">
        <v>225</v>
      </c>
      <c r="B40" s="45">
        <v>2023</v>
      </c>
      <c r="C40" s="64" t="s">
        <v>384</v>
      </c>
      <c r="D40" s="64" t="s">
        <v>10</v>
      </c>
      <c r="E40" s="45">
        <v>1</v>
      </c>
      <c r="F40" s="65" t="s">
        <v>387</v>
      </c>
    </row>
    <row r="41" spans="1:6" x14ac:dyDescent="0.25">
      <c r="A41" s="23" t="s">
        <v>119</v>
      </c>
      <c r="E41" s="11">
        <v>14</v>
      </c>
    </row>
    <row r="42" spans="1:6" x14ac:dyDescent="0.25">
      <c r="A42" s="23" t="s">
        <v>120</v>
      </c>
      <c r="E42" s="11">
        <v>6</v>
      </c>
    </row>
    <row r="43" spans="1:6" x14ac:dyDescent="0.25">
      <c r="A43" s="23" t="s">
        <v>122</v>
      </c>
      <c r="E43" s="23">
        <f>600/14</f>
        <v>42.857142857142854</v>
      </c>
    </row>
    <row r="45" spans="1:6" ht="16.5" thickBot="1" x14ac:dyDescent="0.3">
      <c r="A45" s="64"/>
      <c r="B45" s="64"/>
      <c r="C45" s="64"/>
      <c r="D45" s="64"/>
      <c r="E45" s="64"/>
      <c r="F45" s="64"/>
    </row>
    <row r="46" spans="1:6" x14ac:dyDescent="0.25">
      <c r="A46" s="61" t="s">
        <v>198</v>
      </c>
      <c r="B46" s="57">
        <v>2022</v>
      </c>
      <c r="C46" t="s">
        <v>378</v>
      </c>
      <c r="D46" t="s">
        <v>3</v>
      </c>
      <c r="E46" s="11">
        <v>0</v>
      </c>
      <c r="F46" s="62" t="s">
        <v>363</v>
      </c>
    </row>
    <row r="47" spans="1:6" x14ac:dyDescent="0.25">
      <c r="A47" s="61" t="s">
        <v>200</v>
      </c>
      <c r="B47" s="57">
        <v>2022</v>
      </c>
      <c r="C47" t="s">
        <v>379</v>
      </c>
      <c r="D47" t="s">
        <v>10</v>
      </c>
      <c r="E47" s="11">
        <v>1</v>
      </c>
      <c r="F47" s="62"/>
    </row>
    <row r="48" spans="1:6" x14ac:dyDescent="0.25">
      <c r="A48" s="15" t="s">
        <v>202</v>
      </c>
      <c r="B48" s="16"/>
      <c r="C48" s="15"/>
      <c r="D48" s="15"/>
      <c r="E48" s="16"/>
      <c r="F48" s="58"/>
    </row>
    <row r="49" spans="1:6" x14ac:dyDescent="0.25">
      <c r="A49" t="s">
        <v>204</v>
      </c>
      <c r="B49" s="11">
        <v>2022</v>
      </c>
      <c r="C49" t="s">
        <v>365</v>
      </c>
      <c r="D49" t="s">
        <v>3</v>
      </c>
      <c r="E49" s="11">
        <v>0</v>
      </c>
      <c r="F49" s="12"/>
    </row>
    <row r="50" spans="1:6" x14ac:dyDescent="0.25">
      <c r="A50" t="s">
        <v>29</v>
      </c>
      <c r="B50" s="11">
        <v>2022</v>
      </c>
      <c r="C50" t="s">
        <v>367</v>
      </c>
      <c r="D50" t="s">
        <v>3</v>
      </c>
      <c r="E50" s="11">
        <v>0</v>
      </c>
      <c r="F50" s="12"/>
    </row>
    <row r="51" spans="1:6" x14ac:dyDescent="0.25">
      <c r="A51" t="s">
        <v>207</v>
      </c>
      <c r="B51" s="11">
        <v>2022</v>
      </c>
      <c r="C51" t="s">
        <v>380</v>
      </c>
      <c r="D51" t="s">
        <v>3</v>
      </c>
      <c r="E51" s="11">
        <v>0</v>
      </c>
      <c r="F51" s="12"/>
    </row>
    <row r="52" spans="1:6" x14ac:dyDescent="0.25">
      <c r="A52" t="s">
        <v>209</v>
      </c>
      <c r="B52" s="11">
        <v>2022</v>
      </c>
      <c r="C52" t="s">
        <v>381</v>
      </c>
      <c r="D52" t="s">
        <v>3</v>
      </c>
      <c r="E52" s="11">
        <v>0</v>
      </c>
      <c r="F52" s="12"/>
    </row>
    <row r="53" spans="1:6" x14ac:dyDescent="0.25">
      <c r="A53" s="15" t="s">
        <v>211</v>
      </c>
      <c r="B53" s="16"/>
      <c r="C53" s="15"/>
      <c r="D53" s="15"/>
      <c r="E53" s="16"/>
      <c r="F53" s="58"/>
    </row>
    <row r="54" spans="1:6" x14ac:dyDescent="0.25">
      <c r="A54" t="s">
        <v>368</v>
      </c>
      <c r="B54" s="11">
        <v>2022</v>
      </c>
      <c r="C54" t="s">
        <v>382</v>
      </c>
      <c r="D54" t="s">
        <v>3</v>
      </c>
      <c r="E54" s="11">
        <v>0</v>
      </c>
      <c r="F54" s="12"/>
    </row>
    <row r="55" spans="1:6" x14ac:dyDescent="0.25">
      <c r="A55" t="s">
        <v>213</v>
      </c>
      <c r="B55" s="11">
        <v>2022</v>
      </c>
      <c r="C55" t="s">
        <v>370</v>
      </c>
      <c r="D55" t="s">
        <v>10</v>
      </c>
      <c r="E55" s="11">
        <v>1</v>
      </c>
      <c r="F55" s="12"/>
    </row>
    <row r="56" spans="1:6" x14ac:dyDescent="0.25">
      <c r="A56" t="s">
        <v>215</v>
      </c>
      <c r="B56" s="11">
        <v>2022</v>
      </c>
      <c r="C56" t="s">
        <v>383</v>
      </c>
      <c r="D56" t="s">
        <v>10</v>
      </c>
      <c r="E56" s="11">
        <v>1</v>
      </c>
      <c r="F56" s="12"/>
    </row>
    <row r="57" spans="1:6" x14ac:dyDescent="0.25">
      <c r="A57" t="s">
        <v>217</v>
      </c>
      <c r="B57" s="11">
        <v>2022</v>
      </c>
      <c r="C57" t="s">
        <v>371</v>
      </c>
      <c r="D57" t="s">
        <v>3</v>
      </c>
      <c r="E57" s="11">
        <v>0</v>
      </c>
      <c r="F57" s="12"/>
    </row>
    <row r="58" spans="1:6" x14ac:dyDescent="0.25">
      <c r="A58" t="s">
        <v>18</v>
      </c>
      <c r="B58" s="11">
        <v>2022</v>
      </c>
      <c r="C58" t="s">
        <v>372</v>
      </c>
      <c r="D58" t="s">
        <v>3</v>
      </c>
      <c r="E58" s="11">
        <v>0</v>
      </c>
      <c r="F58" s="12"/>
    </row>
    <row r="59" spans="1:6" x14ac:dyDescent="0.25">
      <c r="A59" t="s">
        <v>220</v>
      </c>
      <c r="B59" s="11">
        <v>2022</v>
      </c>
      <c r="C59" t="s">
        <v>388</v>
      </c>
      <c r="D59" t="s">
        <v>10</v>
      </c>
      <c r="E59" s="11">
        <v>1</v>
      </c>
      <c r="F59" s="12"/>
    </row>
    <row r="60" spans="1:6" x14ac:dyDescent="0.25">
      <c r="A60" s="15" t="s">
        <v>222</v>
      </c>
      <c r="B60" s="16"/>
      <c r="C60" s="15"/>
      <c r="D60" s="15"/>
      <c r="E60" s="16"/>
      <c r="F60" s="58"/>
    </row>
    <row r="61" spans="1:6" x14ac:dyDescent="0.25">
      <c r="A61" t="s">
        <v>223</v>
      </c>
      <c r="B61" s="11">
        <v>2022</v>
      </c>
      <c r="C61" t="s">
        <v>389</v>
      </c>
      <c r="D61" t="s">
        <v>10</v>
      </c>
      <c r="E61" s="11">
        <v>1</v>
      </c>
      <c r="F61" s="63"/>
    </row>
    <row r="62" spans="1:6" ht="16.5" thickBot="1" x14ac:dyDescent="0.3">
      <c r="A62" s="64" t="s">
        <v>225</v>
      </c>
      <c r="B62" s="45">
        <v>2022</v>
      </c>
      <c r="C62" s="64" t="s">
        <v>384</v>
      </c>
      <c r="D62" s="64" t="s">
        <v>10</v>
      </c>
      <c r="E62" s="45">
        <v>1</v>
      </c>
      <c r="F62" s="65" t="s">
        <v>376</v>
      </c>
    </row>
    <row r="63" spans="1:6" x14ac:dyDescent="0.25">
      <c r="A63" s="23" t="s">
        <v>119</v>
      </c>
      <c r="E63" s="11">
        <v>14</v>
      </c>
    </row>
    <row r="64" spans="1:6" x14ac:dyDescent="0.25">
      <c r="A64" s="23" t="s">
        <v>120</v>
      </c>
      <c r="E64" s="11">
        <v>6</v>
      </c>
    </row>
    <row r="65" spans="1:6" x14ac:dyDescent="0.25">
      <c r="A65" s="23" t="s">
        <v>123</v>
      </c>
      <c r="E65" s="23">
        <f>600/14</f>
        <v>42.857142857142854</v>
      </c>
    </row>
    <row r="67" spans="1:6" ht="16.5" thickBot="1" x14ac:dyDescent="0.3">
      <c r="A67" s="64"/>
      <c r="B67" s="64"/>
      <c r="C67" s="64"/>
      <c r="D67" s="64"/>
      <c r="E67" s="64"/>
      <c r="F67" s="64"/>
    </row>
    <row r="68" spans="1:6" x14ac:dyDescent="0.25">
      <c r="A68" s="61" t="s">
        <v>198</v>
      </c>
      <c r="B68" s="57">
        <v>2021</v>
      </c>
      <c r="C68" t="s">
        <v>392</v>
      </c>
      <c r="D68" t="s">
        <v>3</v>
      </c>
      <c r="E68" s="11">
        <v>0</v>
      </c>
      <c r="F68" s="62" t="s">
        <v>391</v>
      </c>
    </row>
    <row r="69" spans="1:6" x14ac:dyDescent="0.25">
      <c r="A69" s="61" t="s">
        <v>200</v>
      </c>
      <c r="B69" s="57">
        <v>2021</v>
      </c>
      <c r="C69" t="s">
        <v>379</v>
      </c>
      <c r="D69" t="s">
        <v>10</v>
      </c>
      <c r="E69" s="11">
        <v>1</v>
      </c>
      <c r="F69" s="62" t="s">
        <v>393</v>
      </c>
    </row>
    <row r="70" spans="1:6" x14ac:dyDescent="0.25">
      <c r="A70" s="15" t="s">
        <v>202</v>
      </c>
      <c r="B70" s="16"/>
      <c r="C70" s="15"/>
      <c r="D70" s="15"/>
      <c r="E70" s="16"/>
      <c r="F70" s="58"/>
    </row>
    <row r="71" spans="1:6" x14ac:dyDescent="0.25">
      <c r="A71" t="s">
        <v>204</v>
      </c>
      <c r="B71" s="11">
        <v>2021</v>
      </c>
      <c r="C71" t="s">
        <v>395</v>
      </c>
      <c r="D71" t="s">
        <v>3</v>
      </c>
      <c r="E71" s="11">
        <v>0</v>
      </c>
      <c r="F71" s="12" t="s">
        <v>396</v>
      </c>
    </row>
    <row r="72" spans="1:6" x14ac:dyDescent="0.25">
      <c r="A72" t="s">
        <v>29</v>
      </c>
      <c r="B72" s="11">
        <v>2021</v>
      </c>
      <c r="C72" t="s">
        <v>367</v>
      </c>
      <c r="D72" t="s">
        <v>3</v>
      </c>
      <c r="E72" s="11">
        <v>0</v>
      </c>
      <c r="F72" s="12" t="s">
        <v>397</v>
      </c>
    </row>
    <row r="73" spans="1:6" x14ac:dyDescent="0.25">
      <c r="A73" t="s">
        <v>207</v>
      </c>
      <c r="B73" s="11">
        <v>2021</v>
      </c>
      <c r="C73" t="s">
        <v>401</v>
      </c>
      <c r="D73" t="s">
        <v>3</v>
      </c>
      <c r="E73" s="11">
        <v>0</v>
      </c>
      <c r="F73" s="12" t="s">
        <v>400</v>
      </c>
    </row>
    <row r="74" spans="1:6" x14ac:dyDescent="0.25">
      <c r="A74" t="s">
        <v>209</v>
      </c>
      <c r="B74" s="11">
        <v>2021</v>
      </c>
      <c r="C74" t="s">
        <v>404</v>
      </c>
      <c r="D74" t="s">
        <v>3</v>
      </c>
      <c r="E74" s="11">
        <v>0</v>
      </c>
      <c r="F74" s="12" t="s">
        <v>406</v>
      </c>
    </row>
    <row r="75" spans="1:6" x14ac:dyDescent="0.25">
      <c r="A75" s="15" t="s">
        <v>211</v>
      </c>
      <c r="B75" s="16"/>
      <c r="C75" s="15"/>
      <c r="D75" s="15"/>
      <c r="E75" s="16"/>
      <c r="F75" s="58"/>
    </row>
    <row r="76" spans="1:6" x14ac:dyDescent="0.25">
      <c r="A76" t="s">
        <v>368</v>
      </c>
      <c r="B76" s="11">
        <v>2021</v>
      </c>
      <c r="C76" t="s">
        <v>407</v>
      </c>
      <c r="D76" t="s">
        <v>3</v>
      </c>
      <c r="E76" s="11">
        <v>0</v>
      </c>
      <c r="F76" s="12" t="s">
        <v>408</v>
      </c>
    </row>
    <row r="77" spans="1:6" x14ac:dyDescent="0.25">
      <c r="A77" t="s">
        <v>213</v>
      </c>
      <c r="B77" s="11">
        <v>2021</v>
      </c>
      <c r="C77" t="s">
        <v>370</v>
      </c>
      <c r="D77" t="s">
        <v>10</v>
      </c>
      <c r="E77" s="11">
        <v>1</v>
      </c>
      <c r="F77" s="12" t="s">
        <v>411</v>
      </c>
    </row>
    <row r="78" spans="1:6" x14ac:dyDescent="0.25">
      <c r="A78" t="s">
        <v>215</v>
      </c>
      <c r="B78" s="11">
        <v>2021</v>
      </c>
      <c r="C78" t="s">
        <v>415</v>
      </c>
      <c r="D78" t="s">
        <v>10</v>
      </c>
      <c r="E78" s="11">
        <v>1</v>
      </c>
      <c r="F78" s="12" t="s">
        <v>416</v>
      </c>
    </row>
    <row r="79" spans="1:6" x14ac:dyDescent="0.25">
      <c r="A79" t="s">
        <v>217</v>
      </c>
      <c r="B79" s="11">
        <v>2021</v>
      </c>
      <c r="C79" s="21" t="s">
        <v>373</v>
      </c>
      <c r="D79" t="s">
        <v>3</v>
      </c>
      <c r="E79" s="11">
        <v>0</v>
      </c>
      <c r="F79" s="76" t="s">
        <v>377</v>
      </c>
    </row>
    <row r="80" spans="1:6" x14ac:dyDescent="0.25">
      <c r="A80" t="s">
        <v>18</v>
      </c>
      <c r="B80" s="11">
        <v>2021</v>
      </c>
      <c r="C80" t="s">
        <v>420</v>
      </c>
      <c r="D80" t="s">
        <v>10</v>
      </c>
      <c r="E80" s="11">
        <v>1</v>
      </c>
      <c r="F80" s="12" t="s">
        <v>421</v>
      </c>
    </row>
    <row r="81" spans="1:6" x14ac:dyDescent="0.25">
      <c r="A81" t="s">
        <v>220</v>
      </c>
      <c r="B81" s="11">
        <v>2021</v>
      </c>
      <c r="C81" t="s">
        <v>75</v>
      </c>
      <c r="D81" t="s">
        <v>75</v>
      </c>
      <c r="E81" s="11" t="s">
        <v>248</v>
      </c>
      <c r="F81" s="12" t="s">
        <v>75</v>
      </c>
    </row>
    <row r="82" spans="1:6" x14ac:dyDescent="0.25">
      <c r="A82" s="15" t="s">
        <v>222</v>
      </c>
      <c r="B82" s="16"/>
      <c r="C82" s="15"/>
      <c r="D82" s="15"/>
      <c r="E82" s="16"/>
      <c r="F82" s="58"/>
    </row>
    <row r="83" spans="1:6" x14ac:dyDescent="0.25">
      <c r="A83" t="s">
        <v>223</v>
      </c>
      <c r="B83" s="11">
        <v>2021</v>
      </c>
      <c r="C83" t="s">
        <v>389</v>
      </c>
      <c r="D83" t="s">
        <v>10</v>
      </c>
      <c r="E83" s="11">
        <v>1</v>
      </c>
      <c r="F83" s="63" t="s">
        <v>422</v>
      </c>
    </row>
    <row r="84" spans="1:6" ht="16.5" thickBot="1" x14ac:dyDescent="0.3">
      <c r="A84" s="64" t="s">
        <v>225</v>
      </c>
      <c r="B84" s="45">
        <v>2021</v>
      </c>
      <c r="C84" s="64" t="s">
        <v>375</v>
      </c>
      <c r="D84" s="64" t="s">
        <v>3</v>
      </c>
      <c r="E84" s="45">
        <v>0</v>
      </c>
      <c r="F84" s="65" t="s">
        <v>385</v>
      </c>
    </row>
    <row r="85" spans="1:6" x14ac:dyDescent="0.25">
      <c r="A85" s="23" t="s">
        <v>119</v>
      </c>
      <c r="E85" s="11">
        <v>13</v>
      </c>
    </row>
    <row r="86" spans="1:6" x14ac:dyDescent="0.25">
      <c r="A86" s="23" t="s">
        <v>120</v>
      </c>
      <c r="E86" s="11">
        <v>5</v>
      </c>
    </row>
    <row r="87" spans="1:6" x14ac:dyDescent="0.25">
      <c r="A87" s="23" t="s">
        <v>124</v>
      </c>
      <c r="E87" s="23">
        <f>500/13</f>
        <v>38.46153846153846</v>
      </c>
    </row>
    <row r="89" spans="1:6" ht="16.5" thickBot="1" x14ac:dyDescent="0.3">
      <c r="A89" s="64"/>
      <c r="B89" s="64"/>
      <c r="C89" s="64"/>
      <c r="D89" s="64"/>
      <c r="E89" s="64"/>
      <c r="F89" s="64"/>
    </row>
    <row r="90" spans="1:6" x14ac:dyDescent="0.25">
      <c r="A90" s="61" t="s">
        <v>198</v>
      </c>
      <c r="B90" s="57">
        <v>2020</v>
      </c>
      <c r="C90" t="s">
        <v>382</v>
      </c>
      <c r="D90" t="s">
        <v>3</v>
      </c>
      <c r="E90" s="11">
        <v>0</v>
      </c>
      <c r="F90" s="63" t="s">
        <v>390</v>
      </c>
    </row>
    <row r="91" spans="1:6" x14ac:dyDescent="0.25">
      <c r="A91" s="61" t="s">
        <v>200</v>
      </c>
      <c r="B91" s="57">
        <v>2020</v>
      </c>
      <c r="C91" t="s">
        <v>379</v>
      </c>
      <c r="D91" t="s">
        <v>10</v>
      </c>
      <c r="E91" s="11">
        <v>1</v>
      </c>
      <c r="F91" s="12" t="s">
        <v>399</v>
      </c>
    </row>
    <row r="92" spans="1:6" x14ac:dyDescent="0.25">
      <c r="A92" s="15" t="s">
        <v>202</v>
      </c>
      <c r="B92" s="16">
        <v>2020</v>
      </c>
      <c r="C92" s="15"/>
      <c r="D92" s="15"/>
      <c r="E92" s="16"/>
      <c r="F92" s="58"/>
    </row>
    <row r="93" spans="1:6" x14ac:dyDescent="0.25">
      <c r="A93" t="s">
        <v>204</v>
      </c>
      <c r="B93" s="11">
        <v>2020</v>
      </c>
      <c r="C93" t="s">
        <v>395</v>
      </c>
      <c r="D93" t="s">
        <v>3</v>
      </c>
      <c r="E93" s="11">
        <v>0</v>
      </c>
      <c r="F93" s="62" t="s">
        <v>394</v>
      </c>
    </row>
    <row r="94" spans="1:6" x14ac:dyDescent="0.25">
      <c r="A94" t="s">
        <v>29</v>
      </c>
      <c r="B94" s="11">
        <v>2020</v>
      </c>
      <c r="C94" t="s">
        <v>367</v>
      </c>
      <c r="D94" t="s">
        <v>3</v>
      </c>
      <c r="E94" s="11">
        <v>0</v>
      </c>
      <c r="F94" s="12" t="s">
        <v>398</v>
      </c>
    </row>
    <row r="95" spans="1:6" x14ac:dyDescent="0.25">
      <c r="A95" t="s">
        <v>207</v>
      </c>
      <c r="B95" s="11">
        <v>2020</v>
      </c>
      <c r="C95" t="s">
        <v>403</v>
      </c>
      <c r="D95" t="s">
        <v>3</v>
      </c>
      <c r="E95" s="11">
        <v>0</v>
      </c>
      <c r="F95" s="12" t="s">
        <v>402</v>
      </c>
    </row>
    <row r="96" spans="1:6" x14ac:dyDescent="0.25">
      <c r="A96" t="s">
        <v>209</v>
      </c>
      <c r="B96" s="11">
        <v>2020</v>
      </c>
      <c r="C96" t="s">
        <v>404</v>
      </c>
      <c r="D96" t="s">
        <v>3</v>
      </c>
      <c r="E96" s="11">
        <v>0</v>
      </c>
      <c r="F96" s="12" t="s">
        <v>405</v>
      </c>
    </row>
    <row r="97" spans="1:6" x14ac:dyDescent="0.25">
      <c r="A97" s="15" t="s">
        <v>211</v>
      </c>
      <c r="B97" s="16">
        <v>2020</v>
      </c>
      <c r="C97" s="15"/>
      <c r="D97" s="15"/>
      <c r="E97" s="16"/>
      <c r="F97" s="58"/>
    </row>
    <row r="98" spans="1:6" x14ac:dyDescent="0.25">
      <c r="A98" t="s">
        <v>368</v>
      </c>
      <c r="B98" s="11">
        <v>2020</v>
      </c>
      <c r="C98" t="s">
        <v>410</v>
      </c>
      <c r="D98" t="s">
        <v>3</v>
      </c>
      <c r="E98" s="11">
        <v>0</v>
      </c>
      <c r="F98" s="12" t="s">
        <v>409</v>
      </c>
    </row>
    <row r="99" spans="1:6" x14ac:dyDescent="0.25">
      <c r="A99" t="s">
        <v>213</v>
      </c>
      <c r="B99" s="11">
        <v>2020</v>
      </c>
      <c r="C99" t="s">
        <v>412</v>
      </c>
      <c r="D99" t="s">
        <v>3</v>
      </c>
      <c r="E99" s="11">
        <v>0</v>
      </c>
      <c r="F99" s="12" t="s">
        <v>413</v>
      </c>
    </row>
    <row r="100" spans="1:6" x14ac:dyDescent="0.25">
      <c r="A100" t="s">
        <v>215</v>
      </c>
      <c r="B100" s="11">
        <v>2020</v>
      </c>
      <c r="C100" t="s">
        <v>415</v>
      </c>
      <c r="D100" t="s">
        <v>10</v>
      </c>
      <c r="E100" s="11">
        <v>1</v>
      </c>
      <c r="F100" s="12" t="s">
        <v>414</v>
      </c>
    </row>
    <row r="101" spans="1:6" x14ac:dyDescent="0.25">
      <c r="A101" t="s">
        <v>217</v>
      </c>
      <c r="B101" s="11">
        <v>2020</v>
      </c>
      <c r="C101" t="s">
        <v>417</v>
      </c>
      <c r="D101" t="s">
        <v>10</v>
      </c>
      <c r="E101" s="11">
        <v>1</v>
      </c>
      <c r="F101" s="12" t="s">
        <v>418</v>
      </c>
    </row>
    <row r="102" spans="1:6" x14ac:dyDescent="0.25">
      <c r="A102" t="s">
        <v>18</v>
      </c>
      <c r="B102" s="11">
        <v>2020</v>
      </c>
      <c r="C102" t="s">
        <v>420</v>
      </c>
      <c r="D102" t="s">
        <v>10</v>
      </c>
      <c r="E102" s="11">
        <v>1</v>
      </c>
      <c r="F102" s="12" t="s">
        <v>419</v>
      </c>
    </row>
    <row r="103" spans="1:6" x14ac:dyDescent="0.25">
      <c r="A103" t="s">
        <v>220</v>
      </c>
      <c r="B103" s="11">
        <v>2020</v>
      </c>
      <c r="C103" t="s">
        <v>75</v>
      </c>
      <c r="D103" t="s">
        <v>75</v>
      </c>
      <c r="E103" s="11" t="s">
        <v>248</v>
      </c>
      <c r="F103" s="12" t="s">
        <v>75</v>
      </c>
    </row>
    <row r="104" spans="1:6" x14ac:dyDescent="0.25">
      <c r="A104" s="15" t="s">
        <v>222</v>
      </c>
      <c r="B104" s="16"/>
      <c r="C104" s="15"/>
      <c r="D104" s="15"/>
      <c r="E104" s="16"/>
      <c r="F104" s="58"/>
    </row>
    <row r="105" spans="1:6" x14ac:dyDescent="0.25">
      <c r="A105" t="s">
        <v>223</v>
      </c>
      <c r="B105" s="11">
        <v>2020</v>
      </c>
      <c r="C105" t="s">
        <v>389</v>
      </c>
      <c r="D105" t="s">
        <v>10</v>
      </c>
      <c r="E105" s="11">
        <v>1</v>
      </c>
      <c r="F105" s="63" t="s">
        <v>423</v>
      </c>
    </row>
    <row r="106" spans="1:6" ht="16.5" thickBot="1" x14ac:dyDescent="0.3">
      <c r="A106" s="64" t="s">
        <v>225</v>
      </c>
      <c r="B106" s="45">
        <v>2020</v>
      </c>
      <c r="C106" s="64" t="s">
        <v>375</v>
      </c>
      <c r="D106" s="64" t="s">
        <v>3</v>
      </c>
      <c r="E106" s="45">
        <v>0</v>
      </c>
      <c r="F106" s="65" t="s">
        <v>374</v>
      </c>
    </row>
    <row r="107" spans="1:6" x14ac:dyDescent="0.25">
      <c r="A107" s="23" t="s">
        <v>119</v>
      </c>
      <c r="E107" s="11">
        <v>13</v>
      </c>
    </row>
    <row r="108" spans="1:6" x14ac:dyDescent="0.25">
      <c r="A108" s="23" t="s">
        <v>120</v>
      </c>
      <c r="E108" s="11">
        <v>5</v>
      </c>
    </row>
    <row r="109" spans="1:6" x14ac:dyDescent="0.25">
      <c r="A109" s="23" t="s">
        <v>125</v>
      </c>
      <c r="E109" s="23">
        <f>500/13</f>
        <v>38.46153846153846</v>
      </c>
    </row>
  </sheetData>
  <hyperlinks>
    <hyperlink ref="F5" r:id="rId1" xr:uid="{AB2A9B9B-0C95-7646-BCDD-905277C99984}"/>
    <hyperlink ref="F6" r:id="rId2" xr:uid="{766A4CDA-3212-ED4B-8B11-E557195C03E1}"/>
    <hyperlink ref="F7" r:id="rId3" xr:uid="{27993D85-9A73-1F48-A670-6DB9025EE3B6}"/>
    <hyperlink ref="F8" r:id="rId4" xr:uid="{598BCA3D-5A06-4942-8C3B-DD8591B23437}"/>
    <hyperlink ref="F10" r:id="rId5" xr:uid="{57B71FC5-F2B5-524E-B8D5-D3C30227ADA1}"/>
    <hyperlink ref="F11" r:id="rId6" xr:uid="{2139BA80-1472-2946-9AC4-F1AF190599FA}"/>
    <hyperlink ref="F12" r:id="rId7" xr:uid="{661D9872-147C-694A-B56B-8C6C0BD1C563}"/>
    <hyperlink ref="F13" r:id="rId8" xr:uid="{E70C3154-2C00-1747-9DCE-89744B536BB7}"/>
    <hyperlink ref="F14" r:id="rId9" xr:uid="{0DD7F4D3-6490-994E-84A3-35A10578E0E5}"/>
    <hyperlink ref="F15" r:id="rId10" xr:uid="{A62A746B-06A9-B442-BFCE-C96DB63CF66E}"/>
    <hyperlink ref="F18" r:id="rId11" xr:uid="{C2D517EE-D863-4047-8F3A-4F66D02734F1}"/>
    <hyperlink ref="F17" r:id="rId12" xr:uid="{A298705D-FDE9-E34D-9ABC-B6436368C744}"/>
    <hyperlink ref="F2" r:id="rId13" xr:uid="{C30283B0-95AB-8444-8518-7FFAA92019EA}"/>
    <hyperlink ref="F3" r:id="rId14" xr:uid="{03B15CEC-5A38-BA47-AC0B-327F42A6CBD6}"/>
    <hyperlink ref="F24" r:id="rId15" xr:uid="{DA387338-94CC-6844-B9FA-371070BB5426}"/>
    <hyperlink ref="F46" r:id="rId16" xr:uid="{1D9A182D-356B-4D47-B93A-93DAAD51FE3D}"/>
    <hyperlink ref="F106" r:id="rId17" location=":~:text=Alejandro%20Gamboa%20%7C%20Agencia%20Presidencial%20de%20Cooperación%20Internacional" xr:uid="{B3CE2143-84B2-FC4C-B179-47BCA9FF06FF}"/>
    <hyperlink ref="F79" r:id="rId18" xr:uid="{1E0AD799-4DCB-134B-9B64-98E49E14C442}"/>
    <hyperlink ref="F62" r:id="rId19" xr:uid="{1192ECA2-F72A-694D-B227-59321EA66D3A}"/>
    <hyperlink ref="F84" r:id="rId20" xr:uid="{AAA7D0A0-9BB1-D94C-B827-D785F4D3E838}"/>
    <hyperlink ref="F40" r:id="rId21" xr:uid="{CAF19E13-8CD1-3047-871A-2A8EFAE4A7D4}"/>
    <hyperlink ref="F90" r:id="rId22" xr:uid="{23945463-2596-594E-835E-762850621700}"/>
    <hyperlink ref="F68" r:id="rId23" xr:uid="{57647782-DDA3-DB4A-BD42-1C07663EF773}"/>
    <hyperlink ref="F69" r:id="rId24" xr:uid="{84487A8B-EDE6-614C-AA9C-846C4D8DD691}"/>
    <hyperlink ref="F93" r:id="rId25" xr:uid="{D4FE8192-FA66-EE4B-B9C7-166A1E98D62A}"/>
    <hyperlink ref="F71" r:id="rId26" xr:uid="{F0247DA5-A6CD-3745-8C92-DC061FB39EEC}"/>
    <hyperlink ref="F72" r:id="rId27" xr:uid="{2B7AAAB8-894E-8448-A438-955382DE33B5}"/>
    <hyperlink ref="F94" r:id="rId28" display="https://colaboracion.dnp.gov.co/CDT/DNP/Comunicado%20a%20Tercero.pdf?Mobile=1&amp;Source=%2FCDT%2F%5Flayouts%2F15%2Fmobile%2Fviewa%2Easpx%3FList%3De44ac768%2D6f6e%2D4f63%2Da2f5%2Da5d6f0a0f012%26View%3Dc3c0447e%2Db31f%2D46dd%2D9c6e%2D351e5cc4211b%26ViewMode%3DDetail%26wdFCCState%3D1" xr:uid="{3028E65B-0549-8B4E-AA87-4719784B590C}"/>
    <hyperlink ref="F91" r:id="rId29" xr:uid="{8B6371E6-10FF-5C4F-8C1F-CF482B06D3CC}"/>
    <hyperlink ref="F73" r:id="rId30" xr:uid="{CA4D48DA-AE87-874A-9A2D-64FD740A24BF}"/>
    <hyperlink ref="F95" r:id="rId31" xr:uid="{35552305-0331-5D41-A04C-4865CE6CEDEC}"/>
    <hyperlink ref="F96" r:id="rId32" xr:uid="{38937025-0BEA-E14E-9DF3-C7998097CD72}"/>
    <hyperlink ref="F74" r:id="rId33" xr:uid="{1C84723B-874B-534A-A3A7-4D8D587233A6}"/>
    <hyperlink ref="F76" r:id="rId34" xr:uid="{13FC9D0B-BBD3-D445-86ED-74DB659F118F}"/>
    <hyperlink ref="F98" r:id="rId35" xr:uid="{4E0AE44E-85A6-854B-8738-3F6555C3AD7C}"/>
    <hyperlink ref="F77" r:id="rId36" xr:uid="{795BA199-A4AA-594D-A8C6-411B92955CB9}"/>
    <hyperlink ref="F99" r:id="rId37" xr:uid="{3CF50B08-63FE-F249-8AAB-AAF2FB29CC01}"/>
    <hyperlink ref="F100" r:id="rId38" xr:uid="{9B49F461-5CFE-3040-8DF4-583CB88D129D}"/>
    <hyperlink ref="F78" r:id="rId39" xr:uid="{C345D98B-D8C8-D34E-B38A-E22FE619AB9E}"/>
    <hyperlink ref="F101" r:id="rId40" xr:uid="{94915F51-A84A-1C4B-9360-29FF564C075D}"/>
    <hyperlink ref="F102" r:id="rId41" xr:uid="{43C62AF9-DF0B-514B-95BB-9E472A59C125}"/>
    <hyperlink ref="F80" r:id="rId42" xr:uid="{71D9014B-30B1-564E-A1EB-FD5D16214847}"/>
    <hyperlink ref="F83" r:id="rId43" xr:uid="{6C6CB992-DA57-9448-ADFC-D011365BCB58}"/>
    <hyperlink ref="F105" r:id="rId44" xr:uid="{AC3DA33F-4237-A049-B86F-37D1CB38E204}"/>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B2E01-99D9-244E-A85C-B372C5C507AB}">
  <dimension ref="A1:H70"/>
  <sheetViews>
    <sheetView workbookViewId="0">
      <pane ySplit="1" topLeftCell="A2" activePane="bottomLeft" state="frozen"/>
      <selection pane="bottomLeft" activeCell="A13" sqref="A13"/>
    </sheetView>
  </sheetViews>
  <sheetFormatPr baseColWidth="10" defaultRowHeight="15.75" x14ac:dyDescent="0.25"/>
  <cols>
    <col min="1" max="1" width="53.625" customWidth="1"/>
    <col min="3" max="3" width="22.625" customWidth="1"/>
    <col min="4" max="4" width="15.625" customWidth="1"/>
    <col min="5" max="5" width="7.625" customWidth="1"/>
    <col min="6" max="6" width="75.375" customWidth="1"/>
  </cols>
  <sheetData>
    <row r="1" spans="1:8" x14ac:dyDescent="0.25">
      <c r="A1" s="22" t="s">
        <v>239</v>
      </c>
      <c r="B1" s="22" t="s">
        <v>78</v>
      </c>
      <c r="C1" s="22" t="s">
        <v>79</v>
      </c>
      <c r="D1" s="60" t="s">
        <v>80</v>
      </c>
      <c r="E1" s="60" t="s">
        <v>81</v>
      </c>
      <c r="F1" s="22" t="s">
        <v>82</v>
      </c>
      <c r="G1" t="s">
        <v>240</v>
      </c>
      <c r="H1" s="12" t="s">
        <v>241</v>
      </c>
    </row>
    <row r="2" spans="1:8" x14ac:dyDescent="0.25">
      <c r="A2" s="22" t="s">
        <v>229</v>
      </c>
      <c r="B2" s="22"/>
      <c r="C2" s="22"/>
      <c r="D2" s="60"/>
      <c r="E2" s="60"/>
      <c r="F2" s="22"/>
      <c r="G2" t="s">
        <v>432</v>
      </c>
    </row>
    <row r="3" spans="1:8" x14ac:dyDescent="0.25">
      <c r="A3" s="15" t="s">
        <v>230</v>
      </c>
      <c r="B3" s="15">
        <v>2024</v>
      </c>
      <c r="C3" s="15" t="s">
        <v>429</v>
      </c>
      <c r="D3" s="15" t="s">
        <v>10</v>
      </c>
      <c r="E3" s="15">
        <v>1</v>
      </c>
      <c r="F3" s="71" t="s">
        <v>425</v>
      </c>
    </row>
    <row r="4" spans="1:8" x14ac:dyDescent="0.25">
      <c r="A4" t="s">
        <v>231</v>
      </c>
      <c r="B4">
        <v>2024</v>
      </c>
      <c r="C4" t="s">
        <v>75</v>
      </c>
    </row>
    <row r="5" spans="1:8" x14ac:dyDescent="0.25">
      <c r="A5" t="s">
        <v>232</v>
      </c>
      <c r="B5">
        <v>2024</v>
      </c>
      <c r="C5" t="s">
        <v>75</v>
      </c>
    </row>
    <row r="6" spans="1:8" x14ac:dyDescent="0.25">
      <c r="A6" t="s">
        <v>233</v>
      </c>
      <c r="B6">
        <v>2024</v>
      </c>
      <c r="C6" t="s">
        <v>75</v>
      </c>
    </row>
    <row r="7" spans="1:8" x14ac:dyDescent="0.25">
      <c r="A7" t="s">
        <v>234</v>
      </c>
      <c r="B7">
        <v>2024</v>
      </c>
      <c r="C7" t="s">
        <v>75</v>
      </c>
    </row>
    <row r="8" spans="1:8" x14ac:dyDescent="0.25">
      <c r="A8" t="s">
        <v>235</v>
      </c>
      <c r="B8">
        <v>2024</v>
      </c>
      <c r="C8" t="s">
        <v>75</v>
      </c>
    </row>
    <row r="9" spans="1:8" x14ac:dyDescent="0.25">
      <c r="A9" t="s">
        <v>236</v>
      </c>
      <c r="B9">
        <v>2024</v>
      </c>
      <c r="C9" t="s">
        <v>75</v>
      </c>
    </row>
    <row r="10" spans="1:8" x14ac:dyDescent="0.25">
      <c r="A10" s="74" t="s">
        <v>237</v>
      </c>
      <c r="B10" s="15">
        <v>2024</v>
      </c>
      <c r="C10" s="15" t="s">
        <v>430</v>
      </c>
      <c r="D10" s="15" t="s">
        <v>10</v>
      </c>
      <c r="E10" s="15">
        <v>1</v>
      </c>
      <c r="F10" s="71" t="s">
        <v>425</v>
      </c>
    </row>
    <row r="11" spans="1:8" x14ac:dyDescent="0.25">
      <c r="A11" s="23" t="s">
        <v>238</v>
      </c>
      <c r="B11">
        <v>2024</v>
      </c>
      <c r="C11" t="s">
        <v>424</v>
      </c>
      <c r="D11" t="s">
        <v>10</v>
      </c>
      <c r="E11">
        <v>1</v>
      </c>
      <c r="F11" s="27" t="s">
        <v>425</v>
      </c>
    </row>
    <row r="17" spans="1:6" x14ac:dyDescent="0.25">
      <c r="A17" s="22" t="s">
        <v>229</v>
      </c>
      <c r="B17" s="22"/>
      <c r="C17" s="22"/>
      <c r="D17" s="60"/>
      <c r="E17" s="60"/>
      <c r="F17" s="22"/>
    </row>
    <row r="18" spans="1:6" x14ac:dyDescent="0.25">
      <c r="A18" s="15" t="s">
        <v>230</v>
      </c>
      <c r="B18" s="15">
        <v>2023</v>
      </c>
      <c r="C18" s="15" t="s">
        <v>429</v>
      </c>
      <c r="D18" s="15" t="s">
        <v>10</v>
      </c>
      <c r="E18" s="15">
        <v>1</v>
      </c>
      <c r="F18" s="71" t="s">
        <v>431</v>
      </c>
    </row>
    <row r="19" spans="1:6" x14ac:dyDescent="0.25">
      <c r="A19" t="s">
        <v>231</v>
      </c>
      <c r="B19">
        <v>2023</v>
      </c>
      <c r="C19" t="s">
        <v>75</v>
      </c>
    </row>
    <row r="20" spans="1:6" x14ac:dyDescent="0.25">
      <c r="A20" t="s">
        <v>232</v>
      </c>
      <c r="B20">
        <v>2023</v>
      </c>
      <c r="C20" t="s">
        <v>75</v>
      </c>
    </row>
    <row r="21" spans="1:6" x14ac:dyDescent="0.25">
      <c r="A21" t="s">
        <v>233</v>
      </c>
      <c r="B21">
        <v>2023</v>
      </c>
      <c r="C21" t="s">
        <v>75</v>
      </c>
    </row>
    <row r="22" spans="1:6" x14ac:dyDescent="0.25">
      <c r="A22" t="s">
        <v>234</v>
      </c>
      <c r="B22">
        <v>2023</v>
      </c>
      <c r="C22" t="s">
        <v>75</v>
      </c>
    </row>
    <row r="23" spans="1:6" x14ac:dyDescent="0.25">
      <c r="A23" t="s">
        <v>235</v>
      </c>
      <c r="B23">
        <v>2023</v>
      </c>
      <c r="C23" t="s">
        <v>75</v>
      </c>
    </row>
    <row r="24" spans="1:6" x14ac:dyDescent="0.25">
      <c r="A24" t="s">
        <v>236</v>
      </c>
      <c r="B24">
        <v>2023</v>
      </c>
      <c r="C24" t="s">
        <v>75</v>
      </c>
    </row>
    <row r="25" spans="1:6" x14ac:dyDescent="0.25">
      <c r="A25" s="74" t="s">
        <v>237</v>
      </c>
      <c r="B25" s="15">
        <v>2023</v>
      </c>
      <c r="C25" s="15" t="s">
        <v>430</v>
      </c>
      <c r="D25" s="15" t="s">
        <v>10</v>
      </c>
      <c r="E25" s="15">
        <v>1</v>
      </c>
      <c r="F25" s="71" t="s">
        <v>426</v>
      </c>
    </row>
    <row r="26" spans="1:6" x14ac:dyDescent="0.25">
      <c r="A26" s="23" t="s">
        <v>238</v>
      </c>
      <c r="B26">
        <v>2023</v>
      </c>
      <c r="C26" t="s">
        <v>424</v>
      </c>
      <c r="D26" t="s">
        <v>10</v>
      </c>
      <c r="E26">
        <v>1</v>
      </c>
      <c r="F26" s="27" t="s">
        <v>426</v>
      </c>
    </row>
    <row r="31" spans="1:6" x14ac:dyDescent="0.25">
      <c r="A31" s="22" t="s">
        <v>229</v>
      </c>
      <c r="B31" s="22"/>
      <c r="C31" s="22"/>
      <c r="D31" s="60"/>
      <c r="E31" s="60"/>
      <c r="F31" s="22"/>
    </row>
    <row r="32" spans="1:6" x14ac:dyDescent="0.25">
      <c r="A32" s="15" t="s">
        <v>230</v>
      </c>
      <c r="B32" s="15">
        <v>2022</v>
      </c>
      <c r="C32" s="15" t="s">
        <v>434</v>
      </c>
      <c r="D32" s="15" t="s">
        <v>10</v>
      </c>
      <c r="E32" s="15">
        <v>1</v>
      </c>
      <c r="F32" s="71" t="s">
        <v>433</v>
      </c>
    </row>
    <row r="33" spans="1:6" x14ac:dyDescent="0.25">
      <c r="A33" t="s">
        <v>231</v>
      </c>
      <c r="B33">
        <v>2022</v>
      </c>
      <c r="C33" t="s">
        <v>75</v>
      </c>
    </row>
    <row r="34" spans="1:6" x14ac:dyDescent="0.25">
      <c r="A34" t="s">
        <v>232</v>
      </c>
      <c r="B34">
        <v>2022</v>
      </c>
      <c r="C34" t="s">
        <v>75</v>
      </c>
    </row>
    <row r="35" spans="1:6" x14ac:dyDescent="0.25">
      <c r="A35" t="s">
        <v>233</v>
      </c>
      <c r="B35">
        <v>2022</v>
      </c>
      <c r="C35" t="s">
        <v>75</v>
      </c>
    </row>
    <row r="36" spans="1:6" x14ac:dyDescent="0.25">
      <c r="A36" t="s">
        <v>234</v>
      </c>
      <c r="B36">
        <v>2022</v>
      </c>
      <c r="C36" t="s">
        <v>75</v>
      </c>
    </row>
    <row r="37" spans="1:6" x14ac:dyDescent="0.25">
      <c r="A37" t="s">
        <v>235</v>
      </c>
      <c r="B37">
        <v>2022</v>
      </c>
      <c r="C37" t="s">
        <v>75</v>
      </c>
    </row>
    <row r="38" spans="1:6" x14ac:dyDescent="0.25">
      <c r="A38" t="s">
        <v>236</v>
      </c>
      <c r="B38">
        <v>2022</v>
      </c>
      <c r="C38" t="s">
        <v>75</v>
      </c>
    </row>
    <row r="39" spans="1:6" x14ac:dyDescent="0.25">
      <c r="A39" s="74" t="s">
        <v>237</v>
      </c>
      <c r="B39" s="15">
        <v>2022</v>
      </c>
      <c r="C39" s="15" t="s">
        <v>439</v>
      </c>
      <c r="D39" s="15" t="s">
        <v>10</v>
      </c>
      <c r="E39" s="15">
        <v>1</v>
      </c>
      <c r="F39" s="71" t="s">
        <v>438</v>
      </c>
    </row>
    <row r="40" spans="1:6" x14ac:dyDescent="0.25">
      <c r="A40" s="23" t="s">
        <v>238</v>
      </c>
      <c r="B40">
        <v>2022</v>
      </c>
      <c r="C40" t="s">
        <v>428</v>
      </c>
      <c r="D40" t="s">
        <v>3</v>
      </c>
      <c r="E40">
        <v>0</v>
      </c>
      <c r="F40" s="27" t="s">
        <v>427</v>
      </c>
    </row>
    <row r="46" spans="1:6" x14ac:dyDescent="0.25">
      <c r="A46" s="22" t="s">
        <v>229</v>
      </c>
      <c r="B46" s="22"/>
      <c r="C46" s="22"/>
      <c r="D46" s="60"/>
      <c r="E46" s="60"/>
      <c r="F46" s="22"/>
    </row>
    <row r="47" spans="1:6" x14ac:dyDescent="0.25">
      <c r="A47" s="15" t="s">
        <v>230</v>
      </c>
      <c r="B47" s="15">
        <v>2021</v>
      </c>
      <c r="C47" s="15" t="s">
        <v>436</v>
      </c>
      <c r="D47" s="15" t="s">
        <v>10</v>
      </c>
      <c r="E47" s="15">
        <v>1</v>
      </c>
      <c r="F47" s="71" t="s">
        <v>437</v>
      </c>
    </row>
    <row r="48" spans="1:6" x14ac:dyDescent="0.25">
      <c r="A48" t="s">
        <v>231</v>
      </c>
      <c r="B48">
        <v>2021</v>
      </c>
      <c r="C48" t="s">
        <v>75</v>
      </c>
    </row>
    <row r="49" spans="1:6" x14ac:dyDescent="0.25">
      <c r="A49" t="s">
        <v>232</v>
      </c>
      <c r="B49">
        <v>2021</v>
      </c>
      <c r="C49" t="s">
        <v>75</v>
      </c>
    </row>
    <row r="50" spans="1:6" x14ac:dyDescent="0.25">
      <c r="A50" t="s">
        <v>233</v>
      </c>
      <c r="B50">
        <v>2021</v>
      </c>
      <c r="C50" t="s">
        <v>75</v>
      </c>
    </row>
    <row r="51" spans="1:6" x14ac:dyDescent="0.25">
      <c r="A51" t="s">
        <v>234</v>
      </c>
      <c r="B51">
        <v>2021</v>
      </c>
      <c r="C51" t="s">
        <v>75</v>
      </c>
    </row>
    <row r="52" spans="1:6" x14ac:dyDescent="0.25">
      <c r="A52" t="s">
        <v>235</v>
      </c>
      <c r="B52">
        <v>2021</v>
      </c>
      <c r="C52" t="s">
        <v>75</v>
      </c>
    </row>
    <row r="53" spans="1:6" x14ac:dyDescent="0.25">
      <c r="A53" t="s">
        <v>236</v>
      </c>
      <c r="B53">
        <v>2021</v>
      </c>
      <c r="C53" t="s">
        <v>75</v>
      </c>
    </row>
    <row r="54" spans="1:6" x14ac:dyDescent="0.25">
      <c r="A54" s="74" t="s">
        <v>237</v>
      </c>
      <c r="B54" s="15">
        <v>2021</v>
      </c>
      <c r="C54" s="15" t="s">
        <v>441</v>
      </c>
      <c r="D54" s="15" t="s">
        <v>10</v>
      </c>
      <c r="E54" s="15">
        <v>1</v>
      </c>
      <c r="F54" s="71" t="s">
        <v>440</v>
      </c>
    </row>
    <row r="55" spans="1:6" x14ac:dyDescent="0.25">
      <c r="A55" s="23" t="s">
        <v>238</v>
      </c>
      <c r="B55">
        <v>2021</v>
      </c>
      <c r="C55" t="s">
        <v>428</v>
      </c>
      <c r="D55" t="s">
        <v>3</v>
      </c>
      <c r="E55">
        <v>0</v>
      </c>
      <c r="F55" s="27" t="s">
        <v>427</v>
      </c>
    </row>
    <row r="61" spans="1:6" x14ac:dyDescent="0.25">
      <c r="A61" s="22" t="s">
        <v>229</v>
      </c>
      <c r="B61" s="22"/>
      <c r="C61" s="22"/>
      <c r="D61" s="60"/>
      <c r="E61" s="60"/>
      <c r="F61" s="22"/>
    </row>
    <row r="62" spans="1:6" x14ac:dyDescent="0.25">
      <c r="A62" s="15" t="s">
        <v>230</v>
      </c>
      <c r="B62" s="15">
        <v>2020</v>
      </c>
      <c r="C62" s="15" t="s">
        <v>436</v>
      </c>
      <c r="D62" s="15" t="s">
        <v>10</v>
      </c>
      <c r="E62" s="15">
        <v>1</v>
      </c>
      <c r="F62" s="71" t="s">
        <v>435</v>
      </c>
    </row>
    <row r="63" spans="1:6" x14ac:dyDescent="0.25">
      <c r="A63" t="s">
        <v>231</v>
      </c>
      <c r="B63">
        <v>2020</v>
      </c>
      <c r="C63" t="s">
        <v>75</v>
      </c>
    </row>
    <row r="64" spans="1:6" x14ac:dyDescent="0.25">
      <c r="A64" t="s">
        <v>232</v>
      </c>
      <c r="B64">
        <v>2020</v>
      </c>
      <c r="C64" t="s">
        <v>75</v>
      </c>
    </row>
    <row r="65" spans="1:6" x14ac:dyDescent="0.25">
      <c r="A65" t="s">
        <v>233</v>
      </c>
      <c r="B65">
        <v>2020</v>
      </c>
      <c r="C65" t="s">
        <v>75</v>
      </c>
    </row>
    <row r="66" spans="1:6" x14ac:dyDescent="0.25">
      <c r="A66" t="s">
        <v>234</v>
      </c>
      <c r="B66">
        <v>2020</v>
      </c>
      <c r="C66" t="s">
        <v>75</v>
      </c>
    </row>
    <row r="67" spans="1:6" x14ac:dyDescent="0.25">
      <c r="A67" t="s">
        <v>235</v>
      </c>
      <c r="B67">
        <v>2020</v>
      </c>
      <c r="C67" t="s">
        <v>75</v>
      </c>
    </row>
    <row r="68" spans="1:6" x14ac:dyDescent="0.25">
      <c r="A68" t="s">
        <v>236</v>
      </c>
      <c r="B68">
        <v>2020</v>
      </c>
      <c r="C68" t="s">
        <v>75</v>
      </c>
      <c r="F68" s="27"/>
    </row>
    <row r="69" spans="1:6" x14ac:dyDescent="0.25">
      <c r="A69" s="74" t="s">
        <v>237</v>
      </c>
      <c r="B69" s="15">
        <v>2020</v>
      </c>
      <c r="C69" s="15" t="s">
        <v>441</v>
      </c>
      <c r="D69" s="15" t="s">
        <v>10</v>
      </c>
      <c r="E69" s="15">
        <v>1</v>
      </c>
      <c r="F69" s="71" t="s">
        <v>442</v>
      </c>
    </row>
    <row r="70" spans="1:6" x14ac:dyDescent="0.25">
      <c r="A70" s="23" t="s">
        <v>238</v>
      </c>
      <c r="B70">
        <v>2020</v>
      </c>
      <c r="C70" t="s">
        <v>428</v>
      </c>
      <c r="D70" t="s">
        <v>3</v>
      </c>
      <c r="E70">
        <v>0</v>
      </c>
      <c r="F70" s="27" t="s">
        <v>427</v>
      </c>
    </row>
  </sheetData>
  <hyperlinks>
    <hyperlink ref="H1" r:id="rId1" xr:uid="{2F0F3FA8-AEAC-2343-8216-86E42CF20D4F}"/>
    <hyperlink ref="F11" r:id="rId2" xr:uid="{E5162931-1A83-374D-BA7A-2C08E6E4B406}"/>
    <hyperlink ref="F26" r:id="rId3" xr:uid="{D4B4C9D4-B4C3-7C41-AF7E-0A706A0FE2C1}"/>
    <hyperlink ref="F70" r:id="rId4" xr:uid="{1E0FD316-92B0-664E-B907-57765E5AA57C}"/>
    <hyperlink ref="F55" r:id="rId5" xr:uid="{3EC13238-8673-8B45-B939-8017CC3B2F44}"/>
    <hyperlink ref="F40" r:id="rId6" xr:uid="{AE58F75B-D43E-5B4E-AE73-060A13D9365B}"/>
    <hyperlink ref="F3" r:id="rId7" xr:uid="{CDE2801E-AB70-1549-BB78-0E7EA70E31D9}"/>
    <hyperlink ref="F10" r:id="rId8" xr:uid="{43B36082-4446-BD40-8753-C63E1CB18202}"/>
    <hyperlink ref="F18" r:id="rId9" xr:uid="{70C2C17C-9A69-D144-B7B5-42A02F3FD247}"/>
    <hyperlink ref="F25" r:id="rId10" xr:uid="{C449EE6F-0124-5343-99DB-B2AAA0E1777F}"/>
    <hyperlink ref="F32" r:id="rId11" xr:uid="{CFA7189D-7FC3-B347-A116-A8BF83052F6B}"/>
    <hyperlink ref="F62" r:id="rId12" xr:uid="{A26650D0-1984-1348-A2B8-A6EF077F7A84}"/>
    <hyperlink ref="F47" r:id="rId13" xr:uid="{02B174DC-A188-BD47-AFB0-C11CBCBE233A}"/>
    <hyperlink ref="F39" r:id="rId14" location=":~:text=La%20embajadora%20Adriana%20Bolaños%20Argueta,la%20Cooperación%20Triangular%20cobran%20una" xr:uid="{AFB24E26-4BC5-C24E-8EB9-F27D5EA4CAB9}"/>
    <hyperlink ref="F54" r:id="rId15" xr:uid="{E0ED1B94-53AD-EA42-ADE5-ECE3E3BA8282}"/>
    <hyperlink ref="F69" r:id="rId16" xr:uid="{1D202FBA-1511-BE45-A315-237697A0FCE7}"/>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71CA5-87E1-F441-9922-65D0A2ABFBBE}">
  <dimension ref="A1:F97"/>
  <sheetViews>
    <sheetView workbookViewId="0">
      <selection activeCell="A16" sqref="A16:A18"/>
    </sheetView>
  </sheetViews>
  <sheetFormatPr baseColWidth="10" defaultRowHeight="15.75" x14ac:dyDescent="0.25"/>
  <cols>
    <col min="1" max="1" width="42.5" style="21" customWidth="1"/>
    <col min="2" max="2" width="10.875" style="21"/>
    <col min="3" max="3" width="29.125" style="21" customWidth="1"/>
    <col min="4" max="4" width="10.875" style="21"/>
    <col min="5" max="5" width="7.125" style="21" customWidth="1"/>
    <col min="6" max="6" width="82.625" style="21" customWidth="1"/>
  </cols>
  <sheetData>
    <row r="1" spans="1:6" x14ac:dyDescent="0.25">
      <c r="A1" s="33" t="s">
        <v>239</v>
      </c>
      <c r="B1" s="33" t="s">
        <v>78</v>
      </c>
      <c r="C1" s="33" t="s">
        <v>79</v>
      </c>
      <c r="D1" s="66" t="s">
        <v>80</v>
      </c>
      <c r="E1" s="66" t="s">
        <v>81</v>
      </c>
      <c r="F1" s="33" t="s">
        <v>82</v>
      </c>
    </row>
    <row r="2" spans="1:6" x14ac:dyDescent="0.25">
      <c r="A2" s="67" t="s">
        <v>197</v>
      </c>
      <c r="B2" s="68"/>
      <c r="C2" s="68"/>
      <c r="D2" s="68"/>
      <c r="E2" s="68"/>
      <c r="F2" s="68"/>
    </row>
    <row r="3" spans="1:6" ht="31.5" x14ac:dyDescent="0.25">
      <c r="A3" s="21" t="s">
        <v>242</v>
      </c>
      <c r="B3" s="21">
        <v>2020</v>
      </c>
      <c r="C3" s="21" t="s">
        <v>243</v>
      </c>
      <c r="D3" s="21" t="s">
        <v>10</v>
      </c>
      <c r="E3" s="21">
        <v>1</v>
      </c>
      <c r="F3" s="34" t="s">
        <v>244</v>
      </c>
    </row>
    <row r="4" spans="1:6" x14ac:dyDescent="0.25">
      <c r="A4" s="15" t="s">
        <v>245</v>
      </c>
      <c r="B4" s="52"/>
      <c r="C4" s="52"/>
      <c r="D4" s="52"/>
      <c r="E4" s="52"/>
      <c r="F4" s="52"/>
    </row>
    <row r="5" spans="1:6" x14ac:dyDescent="0.25">
      <c r="A5" s="21" t="s">
        <v>246</v>
      </c>
      <c r="B5" s="21">
        <v>2020</v>
      </c>
      <c r="C5" s="21" t="s">
        <v>247</v>
      </c>
      <c r="D5" s="21" t="s">
        <v>10</v>
      </c>
      <c r="E5" s="21">
        <v>1</v>
      </c>
    </row>
    <row r="6" spans="1:6" ht="31.5" x14ac:dyDescent="0.25">
      <c r="A6" s="21" t="s">
        <v>249</v>
      </c>
      <c r="B6" s="21">
        <v>2020</v>
      </c>
      <c r="C6" s="21" t="s">
        <v>250</v>
      </c>
      <c r="D6" s="21" t="s">
        <v>10</v>
      </c>
      <c r="E6" s="21">
        <v>1</v>
      </c>
    </row>
    <row r="7" spans="1:6" x14ac:dyDescent="0.25">
      <c r="A7" s="21" t="s">
        <v>251</v>
      </c>
      <c r="B7" s="21">
        <v>2020</v>
      </c>
      <c r="C7" s="21" t="s">
        <v>252</v>
      </c>
      <c r="D7" s="21" t="s">
        <v>10</v>
      </c>
      <c r="E7" s="21">
        <v>1</v>
      </c>
    </row>
    <row r="8" spans="1:6" ht="47.25" x14ac:dyDescent="0.25">
      <c r="A8" s="21" t="s">
        <v>253</v>
      </c>
      <c r="B8" s="21">
        <v>2020</v>
      </c>
      <c r="C8" s="21" t="s">
        <v>254</v>
      </c>
      <c r="D8" s="21" t="s">
        <v>3</v>
      </c>
      <c r="E8" s="21">
        <v>0</v>
      </c>
    </row>
    <row r="9" spans="1:6" ht="15.95" customHeight="1" x14ac:dyDescent="0.25">
      <c r="A9" s="69" t="s">
        <v>255</v>
      </c>
      <c r="B9" s="69"/>
      <c r="C9" s="52"/>
      <c r="D9" s="52"/>
      <c r="E9" s="52"/>
      <c r="F9" s="52"/>
    </row>
    <row r="10" spans="1:6" ht="31.5" x14ac:dyDescent="0.25">
      <c r="A10" s="21" t="s">
        <v>256</v>
      </c>
      <c r="B10" s="21">
        <v>2020</v>
      </c>
      <c r="C10" s="21" t="s">
        <v>257</v>
      </c>
      <c r="D10" s="21" t="s">
        <v>10</v>
      </c>
      <c r="E10" s="21">
        <v>1</v>
      </c>
    </row>
    <row r="11" spans="1:6" x14ac:dyDescent="0.25">
      <c r="A11" s="21" t="s">
        <v>258</v>
      </c>
      <c r="B11" s="21">
        <v>2020</v>
      </c>
      <c r="C11" s="21" t="s">
        <v>259</v>
      </c>
      <c r="D11" s="21" t="s">
        <v>10</v>
      </c>
      <c r="E11" s="21">
        <v>1</v>
      </c>
    </row>
    <row r="12" spans="1:6" ht="15.95" customHeight="1" x14ac:dyDescent="0.25">
      <c r="A12" s="74" t="s">
        <v>260</v>
      </c>
      <c r="B12" s="74"/>
      <c r="C12" s="15"/>
      <c r="D12" s="52"/>
      <c r="E12" s="52"/>
      <c r="F12" s="52"/>
    </row>
    <row r="13" spans="1:6" ht="31.5" x14ac:dyDescent="0.25">
      <c r="A13" s="21" t="s">
        <v>261</v>
      </c>
      <c r="B13" s="21">
        <v>2020</v>
      </c>
      <c r="C13" s="21" t="s">
        <v>262</v>
      </c>
      <c r="D13" s="21" t="s">
        <v>10</v>
      </c>
      <c r="E13" s="21">
        <v>1</v>
      </c>
    </row>
    <row r="14" spans="1:6" ht="31.5" x14ac:dyDescent="0.25">
      <c r="A14" s="21" t="s">
        <v>263</v>
      </c>
      <c r="B14" s="21">
        <v>2020</v>
      </c>
      <c r="C14" s="21" t="s">
        <v>264</v>
      </c>
      <c r="D14" s="21" t="s">
        <v>10</v>
      </c>
      <c r="E14" s="21">
        <v>1</v>
      </c>
    </row>
    <row r="15" spans="1:6" x14ac:dyDescent="0.25">
      <c r="A15" s="21" t="s">
        <v>265</v>
      </c>
      <c r="B15" s="21">
        <v>2020</v>
      </c>
      <c r="C15" s="21" t="s">
        <v>266</v>
      </c>
      <c r="D15" s="21" t="s">
        <v>10</v>
      </c>
      <c r="E15" s="21">
        <v>1</v>
      </c>
    </row>
    <row r="16" spans="1:6" x14ac:dyDescent="0.25">
      <c r="A16" s="17" t="s">
        <v>267</v>
      </c>
      <c r="E16" s="21">
        <v>10</v>
      </c>
    </row>
    <row r="17" spans="1:6" x14ac:dyDescent="0.25">
      <c r="A17" s="17" t="s">
        <v>268</v>
      </c>
      <c r="E17" s="21">
        <v>9</v>
      </c>
    </row>
    <row r="18" spans="1:6" x14ac:dyDescent="0.25">
      <c r="A18" s="17" t="s">
        <v>269</v>
      </c>
      <c r="E18" s="17">
        <f>900/10</f>
        <v>90</v>
      </c>
    </row>
    <row r="20" spans="1:6" x14ac:dyDescent="0.25">
      <c r="A20" s="67" t="s">
        <v>197</v>
      </c>
      <c r="B20" s="68"/>
      <c r="C20" s="68"/>
      <c r="D20" s="68"/>
      <c r="E20" s="68"/>
      <c r="F20" s="68"/>
    </row>
    <row r="21" spans="1:6" s="10" customFormat="1" ht="31.5" x14ac:dyDescent="0.25">
      <c r="A21" s="35" t="s">
        <v>242</v>
      </c>
      <c r="B21" s="35">
        <v>2021</v>
      </c>
      <c r="C21" s="35" t="s">
        <v>653</v>
      </c>
      <c r="D21" s="35" t="s">
        <v>10</v>
      </c>
      <c r="E21" s="35">
        <v>1</v>
      </c>
      <c r="F21" s="36"/>
    </row>
    <row r="22" spans="1:6" x14ac:dyDescent="0.25">
      <c r="A22" s="15" t="s">
        <v>642</v>
      </c>
      <c r="B22" s="52"/>
      <c r="C22" s="52"/>
      <c r="D22" s="52"/>
      <c r="E22" s="52"/>
      <c r="F22" s="52"/>
    </row>
    <row r="23" spans="1:6" x14ac:dyDescent="0.25">
      <c r="A23" s="21" t="s">
        <v>246</v>
      </c>
      <c r="B23" s="21">
        <v>2021</v>
      </c>
      <c r="C23" s="21" t="s">
        <v>651</v>
      </c>
      <c r="D23" s="21" t="s">
        <v>10</v>
      </c>
      <c r="E23" s="21">
        <v>1</v>
      </c>
    </row>
    <row r="24" spans="1:6" x14ac:dyDescent="0.25">
      <c r="A24" s="21" t="s">
        <v>641</v>
      </c>
      <c r="B24" s="21">
        <v>2021</v>
      </c>
      <c r="C24" s="21" t="s">
        <v>652</v>
      </c>
      <c r="D24" s="21" t="s">
        <v>10</v>
      </c>
      <c r="E24" s="21">
        <v>1</v>
      </c>
    </row>
    <row r="25" spans="1:6" x14ac:dyDescent="0.25">
      <c r="A25" t="s">
        <v>643</v>
      </c>
      <c r="B25">
        <v>2021</v>
      </c>
      <c r="C25" t="s">
        <v>654</v>
      </c>
      <c r="D25" t="s">
        <v>3</v>
      </c>
      <c r="E25">
        <v>0</v>
      </c>
      <c r="F25"/>
    </row>
    <row r="26" spans="1:6" x14ac:dyDescent="0.25">
      <c r="A26" s="21" t="s">
        <v>32</v>
      </c>
      <c r="B26" s="21">
        <v>2021</v>
      </c>
      <c r="C26" s="21" t="s">
        <v>259</v>
      </c>
      <c r="D26" s="21" t="s">
        <v>10</v>
      </c>
      <c r="E26" s="21">
        <v>1</v>
      </c>
    </row>
    <row r="27" spans="1:6" ht="31.5" x14ac:dyDescent="0.25">
      <c r="A27" s="69" t="s">
        <v>644</v>
      </c>
      <c r="B27" s="69"/>
      <c r="C27" s="52"/>
      <c r="D27" s="52"/>
      <c r="E27" s="52"/>
      <c r="F27" s="52"/>
    </row>
    <row r="28" spans="1:6" x14ac:dyDescent="0.25">
      <c r="A28" s="21" t="s">
        <v>645</v>
      </c>
      <c r="B28" s="21">
        <v>2021</v>
      </c>
      <c r="C28" s="21" t="s">
        <v>655</v>
      </c>
      <c r="D28" s="21" t="s">
        <v>10</v>
      </c>
      <c r="E28" s="21">
        <v>1</v>
      </c>
    </row>
    <row r="29" spans="1:6" x14ac:dyDescent="0.25">
      <c r="A29" s="21" t="s">
        <v>646</v>
      </c>
      <c r="B29" s="21">
        <v>2021</v>
      </c>
      <c r="C29" s="21" t="s">
        <v>656</v>
      </c>
      <c r="D29" s="21" t="s">
        <v>3</v>
      </c>
      <c r="E29" s="21">
        <v>0</v>
      </c>
    </row>
    <row r="30" spans="1:6" ht="31.5" x14ac:dyDescent="0.25">
      <c r="A30" s="21" t="s">
        <v>647</v>
      </c>
      <c r="B30" s="21">
        <v>2021</v>
      </c>
      <c r="C30" s="21" t="s">
        <v>657</v>
      </c>
      <c r="D30" s="21" t="s">
        <v>10</v>
      </c>
      <c r="E30" s="21">
        <v>1</v>
      </c>
    </row>
    <row r="31" spans="1:6" ht="31.5" x14ac:dyDescent="0.25">
      <c r="A31" s="21" t="s">
        <v>648</v>
      </c>
      <c r="B31" s="21">
        <v>2021</v>
      </c>
      <c r="C31" s="21" t="s">
        <v>658</v>
      </c>
      <c r="D31" s="21" t="s">
        <v>10</v>
      </c>
      <c r="E31" s="21">
        <v>1</v>
      </c>
    </row>
    <row r="32" spans="1:6" x14ac:dyDescent="0.25">
      <c r="A32" s="74"/>
      <c r="B32" s="74"/>
      <c r="C32" s="15"/>
      <c r="D32" s="52"/>
      <c r="E32" s="52"/>
      <c r="F32" s="52"/>
    </row>
    <row r="33" spans="1:6" x14ac:dyDescent="0.25">
      <c r="A33" s="21" t="s">
        <v>649</v>
      </c>
      <c r="B33" s="21">
        <v>2021</v>
      </c>
      <c r="C33" s="21" t="s">
        <v>659</v>
      </c>
      <c r="D33" s="21" t="s">
        <v>10</v>
      </c>
      <c r="E33" s="21">
        <v>1</v>
      </c>
    </row>
    <row r="34" spans="1:6" x14ac:dyDescent="0.25">
      <c r="E34" s="21">
        <v>10</v>
      </c>
    </row>
    <row r="35" spans="1:6" x14ac:dyDescent="0.25">
      <c r="A35" s="17" t="s">
        <v>267</v>
      </c>
      <c r="E35" s="21">
        <v>8</v>
      </c>
    </row>
    <row r="36" spans="1:6" x14ac:dyDescent="0.25">
      <c r="A36" s="17" t="s">
        <v>268</v>
      </c>
      <c r="E36" s="17">
        <v>80</v>
      </c>
    </row>
    <row r="37" spans="1:6" x14ac:dyDescent="0.25">
      <c r="A37" s="17" t="s">
        <v>660</v>
      </c>
    </row>
    <row r="39" spans="1:6" x14ac:dyDescent="0.25">
      <c r="A39" s="67" t="s">
        <v>197</v>
      </c>
      <c r="B39" s="68"/>
      <c r="C39" s="68"/>
      <c r="D39" s="68"/>
      <c r="E39" s="68"/>
      <c r="F39" s="68"/>
    </row>
    <row r="40" spans="1:6" x14ac:dyDescent="0.25">
      <c r="A40" s="35" t="s">
        <v>661</v>
      </c>
      <c r="B40" s="35">
        <v>2022</v>
      </c>
      <c r="C40" s="35" t="s">
        <v>662</v>
      </c>
      <c r="D40" s="35" t="s">
        <v>663</v>
      </c>
      <c r="E40" s="35">
        <v>1</v>
      </c>
      <c r="F40" s="36"/>
    </row>
    <row r="41" spans="1:6" x14ac:dyDescent="0.25">
      <c r="A41" s="35" t="s">
        <v>650</v>
      </c>
      <c r="B41" s="35">
        <v>2022</v>
      </c>
      <c r="C41" s="35" t="s">
        <v>671</v>
      </c>
      <c r="D41" s="35" t="s">
        <v>10</v>
      </c>
      <c r="E41" s="35">
        <v>1</v>
      </c>
      <c r="F41" s="36"/>
    </row>
    <row r="42" spans="1:6" x14ac:dyDescent="0.25">
      <c r="A42" s="15" t="s">
        <v>642</v>
      </c>
      <c r="B42" s="52"/>
      <c r="C42" s="52"/>
      <c r="D42" s="52"/>
      <c r="E42" s="52"/>
      <c r="F42" s="52"/>
    </row>
    <row r="43" spans="1:6" x14ac:dyDescent="0.25">
      <c r="A43" s="21" t="s">
        <v>246</v>
      </c>
      <c r="B43" s="21">
        <v>2022</v>
      </c>
      <c r="C43" s="21" t="s">
        <v>651</v>
      </c>
      <c r="D43" s="21" t="s">
        <v>663</v>
      </c>
      <c r="E43" s="21">
        <v>1</v>
      </c>
    </row>
    <row r="44" spans="1:6" x14ac:dyDescent="0.25">
      <c r="A44" s="21" t="s">
        <v>641</v>
      </c>
      <c r="B44" s="21">
        <v>2022</v>
      </c>
      <c r="C44" s="21" t="s">
        <v>664</v>
      </c>
      <c r="D44" s="21" t="s">
        <v>663</v>
      </c>
      <c r="E44" s="21">
        <v>1</v>
      </c>
    </row>
    <row r="45" spans="1:6" x14ac:dyDescent="0.25">
      <c r="A45" t="s">
        <v>643</v>
      </c>
      <c r="B45">
        <v>2022</v>
      </c>
      <c r="C45" t="s">
        <v>665</v>
      </c>
      <c r="D45" t="s">
        <v>3</v>
      </c>
      <c r="E45">
        <v>0</v>
      </c>
      <c r="F45"/>
    </row>
    <row r="46" spans="1:6" x14ac:dyDescent="0.25">
      <c r="A46" s="21" t="s">
        <v>32</v>
      </c>
      <c r="B46" s="21">
        <v>2022</v>
      </c>
      <c r="C46" s="21" t="s">
        <v>259</v>
      </c>
      <c r="D46" s="21" t="s">
        <v>663</v>
      </c>
      <c r="E46" s="21">
        <v>1</v>
      </c>
    </row>
    <row r="47" spans="1:6" ht="31.5" x14ac:dyDescent="0.25">
      <c r="A47" s="69" t="s">
        <v>644</v>
      </c>
      <c r="B47" s="69"/>
      <c r="C47" s="52"/>
      <c r="D47" s="52"/>
      <c r="E47" s="52"/>
      <c r="F47" s="52"/>
    </row>
    <row r="48" spans="1:6" x14ac:dyDescent="0.25">
      <c r="A48" s="21" t="s">
        <v>667</v>
      </c>
      <c r="B48" s="21">
        <v>2022</v>
      </c>
      <c r="C48" s="21" t="s">
        <v>668</v>
      </c>
      <c r="D48" s="21" t="s">
        <v>663</v>
      </c>
      <c r="E48" s="21">
        <v>1</v>
      </c>
    </row>
    <row r="49" spans="1:6" x14ac:dyDescent="0.25">
      <c r="A49" s="21" t="s">
        <v>646</v>
      </c>
      <c r="B49" s="21">
        <v>2022</v>
      </c>
      <c r="C49" s="21" t="s">
        <v>656</v>
      </c>
      <c r="D49" s="21" t="s">
        <v>3</v>
      </c>
      <c r="E49" s="21">
        <v>0</v>
      </c>
    </row>
    <row r="50" spans="1:6" ht="31.5" x14ac:dyDescent="0.25">
      <c r="A50" s="21" t="s">
        <v>647</v>
      </c>
      <c r="B50" s="21">
        <v>2022</v>
      </c>
      <c r="C50" s="21" t="s">
        <v>659</v>
      </c>
      <c r="D50" s="21" t="s">
        <v>663</v>
      </c>
      <c r="E50" s="21">
        <v>1</v>
      </c>
    </row>
    <row r="51" spans="1:6" ht="31.5" x14ac:dyDescent="0.25">
      <c r="A51" s="21" t="s">
        <v>648</v>
      </c>
      <c r="B51" s="21">
        <v>2022</v>
      </c>
      <c r="C51" s="21" t="s">
        <v>658</v>
      </c>
      <c r="D51" s="21" t="s">
        <v>10</v>
      </c>
      <c r="E51" s="21">
        <v>1</v>
      </c>
    </row>
    <row r="52" spans="1:6" x14ac:dyDescent="0.25">
      <c r="A52" s="74"/>
      <c r="B52" s="74"/>
      <c r="C52" s="15"/>
      <c r="D52" s="52"/>
      <c r="E52" s="52"/>
      <c r="F52" s="52"/>
    </row>
    <row r="53" spans="1:6" x14ac:dyDescent="0.25">
      <c r="A53" s="21" t="s">
        <v>649</v>
      </c>
      <c r="B53" s="21">
        <v>2022</v>
      </c>
      <c r="C53" s="21" t="s">
        <v>669</v>
      </c>
      <c r="D53" s="21" t="s">
        <v>10</v>
      </c>
      <c r="E53" s="21">
        <v>1</v>
      </c>
    </row>
    <row r="55" spans="1:6" x14ac:dyDescent="0.25">
      <c r="A55" s="17" t="s">
        <v>267</v>
      </c>
      <c r="E55" s="21">
        <v>11</v>
      </c>
    </row>
    <row r="56" spans="1:6" x14ac:dyDescent="0.25">
      <c r="A56" s="17" t="s">
        <v>268</v>
      </c>
      <c r="E56" s="21">
        <v>9</v>
      </c>
    </row>
    <row r="57" spans="1:6" x14ac:dyDescent="0.25">
      <c r="A57" s="17" t="s">
        <v>666</v>
      </c>
      <c r="E57" s="17">
        <f>900/11</f>
        <v>81.818181818181813</v>
      </c>
    </row>
    <row r="59" spans="1:6" x14ac:dyDescent="0.25">
      <c r="A59" s="67" t="s">
        <v>197</v>
      </c>
      <c r="B59" s="68"/>
      <c r="C59" s="68"/>
      <c r="D59" s="68"/>
      <c r="E59" s="68"/>
      <c r="F59" s="68"/>
    </row>
    <row r="60" spans="1:6" x14ac:dyDescent="0.25">
      <c r="A60" s="35" t="s">
        <v>661</v>
      </c>
      <c r="B60" s="35">
        <v>2023</v>
      </c>
      <c r="C60" s="35" t="s">
        <v>674</v>
      </c>
      <c r="D60" s="35" t="s">
        <v>10</v>
      </c>
      <c r="E60" s="35">
        <v>1</v>
      </c>
      <c r="F60" s="36"/>
    </row>
    <row r="61" spans="1:6" x14ac:dyDescent="0.25">
      <c r="A61" s="35" t="s">
        <v>650</v>
      </c>
      <c r="B61" s="35">
        <v>2023</v>
      </c>
      <c r="C61" s="35" t="s">
        <v>675</v>
      </c>
      <c r="D61" s="35" t="s">
        <v>3</v>
      </c>
      <c r="E61" s="35">
        <v>0</v>
      </c>
      <c r="F61" s="36"/>
    </row>
    <row r="62" spans="1:6" x14ac:dyDescent="0.25">
      <c r="A62" s="15" t="s">
        <v>642</v>
      </c>
      <c r="B62" s="52"/>
      <c r="C62" s="52"/>
      <c r="D62" s="52"/>
      <c r="E62" s="52"/>
      <c r="F62" s="52"/>
    </row>
    <row r="63" spans="1:6" x14ac:dyDescent="0.25">
      <c r="A63" s="21" t="s">
        <v>246</v>
      </c>
      <c r="B63" s="21">
        <v>2023</v>
      </c>
      <c r="C63" s="21" t="s">
        <v>678</v>
      </c>
      <c r="D63" s="21" t="s">
        <v>3</v>
      </c>
      <c r="E63" s="21">
        <v>0</v>
      </c>
    </row>
    <row r="64" spans="1:6" x14ac:dyDescent="0.25">
      <c r="A64" s="21" t="s">
        <v>641</v>
      </c>
      <c r="B64" s="21">
        <v>2023</v>
      </c>
      <c r="C64" s="21" t="s">
        <v>664</v>
      </c>
      <c r="D64" s="21" t="s">
        <v>10</v>
      </c>
      <c r="E64" s="21">
        <v>1</v>
      </c>
    </row>
    <row r="65" spans="1:6" x14ac:dyDescent="0.25">
      <c r="A65" t="s">
        <v>643</v>
      </c>
      <c r="B65" s="21">
        <v>2023</v>
      </c>
      <c r="C65" t="s">
        <v>665</v>
      </c>
      <c r="D65" t="s">
        <v>3</v>
      </c>
      <c r="E65">
        <v>0</v>
      </c>
      <c r="F65"/>
    </row>
    <row r="66" spans="1:6" x14ac:dyDescent="0.25">
      <c r="A66" s="21" t="s">
        <v>32</v>
      </c>
      <c r="B66" s="21">
        <v>2023</v>
      </c>
      <c r="C66" s="21" t="s">
        <v>259</v>
      </c>
      <c r="D66" s="21" t="s">
        <v>10</v>
      </c>
      <c r="E66" s="21">
        <v>1</v>
      </c>
    </row>
    <row r="67" spans="1:6" x14ac:dyDescent="0.25">
      <c r="A67" s="21" t="s">
        <v>672</v>
      </c>
      <c r="B67" s="21">
        <v>2023</v>
      </c>
      <c r="C67" s="21" t="s">
        <v>676</v>
      </c>
      <c r="D67" s="21" t="s">
        <v>10</v>
      </c>
      <c r="E67" s="21">
        <v>1</v>
      </c>
    </row>
    <row r="68" spans="1:6" ht="31.5" x14ac:dyDescent="0.25">
      <c r="A68" s="69" t="s">
        <v>644</v>
      </c>
      <c r="B68" s="69"/>
      <c r="C68" s="52"/>
      <c r="D68" s="52"/>
      <c r="E68" s="52"/>
      <c r="F68" s="52"/>
    </row>
    <row r="69" spans="1:6" x14ac:dyDescent="0.25">
      <c r="A69" s="21" t="s">
        <v>667</v>
      </c>
      <c r="B69" s="21">
        <v>2023</v>
      </c>
      <c r="C69" s="21" t="s">
        <v>668</v>
      </c>
      <c r="D69" s="21" t="s">
        <v>663</v>
      </c>
      <c r="E69" s="21">
        <v>1</v>
      </c>
    </row>
    <row r="70" spans="1:6" x14ac:dyDescent="0.25">
      <c r="A70" s="21" t="s">
        <v>646</v>
      </c>
      <c r="B70" s="21">
        <v>2023</v>
      </c>
      <c r="C70" s="21" t="s">
        <v>656</v>
      </c>
      <c r="D70" s="21" t="s">
        <v>3</v>
      </c>
      <c r="E70" s="21">
        <v>0</v>
      </c>
    </row>
    <row r="71" spans="1:6" ht="31.5" x14ac:dyDescent="0.25">
      <c r="A71" s="21" t="s">
        <v>647</v>
      </c>
      <c r="B71" s="21">
        <v>2023</v>
      </c>
      <c r="C71" s="21" t="s">
        <v>659</v>
      </c>
      <c r="D71" s="21" t="s">
        <v>663</v>
      </c>
      <c r="E71" s="21">
        <v>1</v>
      </c>
    </row>
    <row r="72" spans="1:6" ht="31.5" x14ac:dyDescent="0.25">
      <c r="A72" s="21" t="s">
        <v>648</v>
      </c>
      <c r="B72" s="21">
        <v>2023</v>
      </c>
      <c r="C72" s="21" t="s">
        <v>658</v>
      </c>
      <c r="D72" s="21" t="s">
        <v>10</v>
      </c>
      <c r="E72" s="21">
        <v>1</v>
      </c>
    </row>
    <row r="73" spans="1:6" ht="31.5" x14ac:dyDescent="0.25">
      <c r="A73" s="21" t="s">
        <v>673</v>
      </c>
      <c r="B73" s="21">
        <v>2023</v>
      </c>
      <c r="C73" s="21" t="s">
        <v>677</v>
      </c>
      <c r="D73" s="21" t="s">
        <v>3</v>
      </c>
      <c r="E73" s="21">
        <v>0</v>
      </c>
    </row>
    <row r="75" spans="1:6" x14ac:dyDescent="0.25">
      <c r="A75" s="17" t="s">
        <v>267</v>
      </c>
      <c r="E75" s="21">
        <v>12</v>
      </c>
    </row>
    <row r="76" spans="1:6" x14ac:dyDescent="0.25">
      <c r="A76" s="17" t="s">
        <v>268</v>
      </c>
      <c r="E76" s="21">
        <v>7</v>
      </c>
    </row>
    <row r="77" spans="1:6" x14ac:dyDescent="0.25">
      <c r="A77" s="17" t="s">
        <v>670</v>
      </c>
      <c r="E77" s="17">
        <f>700/12</f>
        <v>58.333333333333336</v>
      </c>
    </row>
    <row r="79" spans="1:6" x14ac:dyDescent="0.25">
      <c r="A79" s="67" t="s">
        <v>197</v>
      </c>
      <c r="B79" s="68"/>
      <c r="C79" s="68"/>
      <c r="D79" s="68"/>
      <c r="E79" s="68"/>
      <c r="F79" s="68"/>
    </row>
    <row r="80" spans="1:6" x14ac:dyDescent="0.25">
      <c r="A80" s="35" t="s">
        <v>661</v>
      </c>
      <c r="B80" s="35">
        <v>2024</v>
      </c>
      <c r="C80" s="35" t="s">
        <v>674</v>
      </c>
      <c r="D80" s="35" t="s">
        <v>10</v>
      </c>
      <c r="E80" s="35">
        <v>1</v>
      </c>
      <c r="F80" s="36"/>
    </row>
    <row r="81" spans="1:6" x14ac:dyDescent="0.25">
      <c r="A81" s="35" t="s">
        <v>650</v>
      </c>
      <c r="B81" s="35">
        <v>2024</v>
      </c>
      <c r="C81" s="35" t="s">
        <v>675</v>
      </c>
      <c r="D81" s="35" t="s">
        <v>3</v>
      </c>
      <c r="E81" s="35">
        <v>0</v>
      </c>
      <c r="F81" s="36"/>
    </row>
    <row r="82" spans="1:6" x14ac:dyDescent="0.25">
      <c r="A82" s="15" t="s">
        <v>642</v>
      </c>
      <c r="B82" s="52"/>
      <c r="C82" s="52"/>
      <c r="D82" s="52"/>
      <c r="E82" s="52"/>
      <c r="F82" s="52"/>
    </row>
    <row r="83" spans="1:6" x14ac:dyDescent="0.25">
      <c r="A83" s="21" t="s">
        <v>246</v>
      </c>
      <c r="B83" s="21">
        <v>2024</v>
      </c>
      <c r="C83" s="21" t="s">
        <v>678</v>
      </c>
      <c r="D83" s="21" t="s">
        <v>3</v>
      </c>
      <c r="E83" s="21">
        <v>0</v>
      </c>
    </row>
    <row r="84" spans="1:6" x14ac:dyDescent="0.25">
      <c r="A84" s="21" t="s">
        <v>641</v>
      </c>
      <c r="B84" s="21">
        <v>2024</v>
      </c>
      <c r="C84" s="21" t="s">
        <v>664</v>
      </c>
      <c r="D84" s="21" t="s">
        <v>10</v>
      </c>
      <c r="E84" s="21">
        <v>1</v>
      </c>
    </row>
    <row r="85" spans="1:6" x14ac:dyDescent="0.25">
      <c r="A85" t="s">
        <v>643</v>
      </c>
      <c r="B85" s="21">
        <v>2024</v>
      </c>
      <c r="C85" t="s">
        <v>665</v>
      </c>
      <c r="D85" t="s">
        <v>3</v>
      </c>
      <c r="E85">
        <v>0</v>
      </c>
      <c r="F85"/>
    </row>
    <row r="86" spans="1:6" x14ac:dyDescent="0.25">
      <c r="A86" s="21" t="s">
        <v>32</v>
      </c>
      <c r="B86" s="21">
        <v>2024</v>
      </c>
      <c r="C86" s="21" t="s">
        <v>259</v>
      </c>
      <c r="D86" s="21" t="s">
        <v>10</v>
      </c>
      <c r="E86" s="21">
        <v>1</v>
      </c>
    </row>
    <row r="87" spans="1:6" x14ac:dyDescent="0.25">
      <c r="A87" s="21" t="s">
        <v>672</v>
      </c>
      <c r="B87" s="21">
        <v>2024</v>
      </c>
      <c r="C87" s="35" t="s">
        <v>675</v>
      </c>
      <c r="D87" s="35" t="s">
        <v>3</v>
      </c>
      <c r="E87" s="35">
        <v>0</v>
      </c>
    </row>
    <row r="88" spans="1:6" ht="31.5" x14ac:dyDescent="0.25">
      <c r="A88" s="69" t="s">
        <v>644</v>
      </c>
      <c r="B88" s="69"/>
      <c r="C88" s="52"/>
      <c r="D88" s="52"/>
      <c r="E88" s="52"/>
      <c r="F88" s="52"/>
    </row>
    <row r="89" spans="1:6" x14ac:dyDescent="0.25">
      <c r="A89" s="21" t="s">
        <v>667</v>
      </c>
      <c r="B89" s="21">
        <v>2024</v>
      </c>
      <c r="C89" s="21" t="s">
        <v>668</v>
      </c>
      <c r="D89" s="21" t="s">
        <v>663</v>
      </c>
      <c r="E89" s="21">
        <v>1</v>
      </c>
    </row>
    <row r="90" spans="1:6" x14ac:dyDescent="0.25">
      <c r="A90" s="21" t="s">
        <v>646</v>
      </c>
      <c r="B90" s="21">
        <v>2024</v>
      </c>
      <c r="C90" s="21" t="s">
        <v>656</v>
      </c>
      <c r="D90" s="21" t="s">
        <v>3</v>
      </c>
      <c r="E90" s="21">
        <v>0</v>
      </c>
    </row>
    <row r="91" spans="1:6" ht="31.5" x14ac:dyDescent="0.25">
      <c r="A91" s="21" t="s">
        <v>647</v>
      </c>
      <c r="B91" s="21">
        <v>2024</v>
      </c>
      <c r="C91" s="21" t="s">
        <v>659</v>
      </c>
      <c r="D91" s="21" t="s">
        <v>663</v>
      </c>
      <c r="E91" s="21">
        <v>1</v>
      </c>
    </row>
    <row r="92" spans="1:6" ht="31.5" x14ac:dyDescent="0.25">
      <c r="A92" s="21" t="s">
        <v>648</v>
      </c>
      <c r="B92" s="21">
        <v>2024</v>
      </c>
      <c r="C92" s="21" t="s">
        <v>658</v>
      </c>
      <c r="D92" s="21" t="s">
        <v>10</v>
      </c>
      <c r="E92" s="21">
        <v>1</v>
      </c>
    </row>
    <row r="93" spans="1:6" ht="31.5" x14ac:dyDescent="0.25">
      <c r="A93" s="21" t="s">
        <v>673</v>
      </c>
      <c r="B93" s="21">
        <v>2024</v>
      </c>
      <c r="C93" s="21" t="s">
        <v>679</v>
      </c>
      <c r="D93" s="21" t="s">
        <v>10</v>
      </c>
      <c r="E93" s="21">
        <v>1</v>
      </c>
    </row>
    <row r="95" spans="1:6" x14ac:dyDescent="0.25">
      <c r="A95" s="17" t="s">
        <v>267</v>
      </c>
      <c r="E95" s="21">
        <v>12</v>
      </c>
    </row>
    <row r="96" spans="1:6" x14ac:dyDescent="0.25">
      <c r="A96" s="17" t="s">
        <v>268</v>
      </c>
      <c r="E96" s="21">
        <v>7</v>
      </c>
    </row>
    <row r="97" spans="1:5" x14ac:dyDescent="0.25">
      <c r="A97" s="17" t="s">
        <v>311</v>
      </c>
      <c r="E97" s="17">
        <f>700/12</f>
        <v>58.333333333333336</v>
      </c>
    </row>
  </sheetData>
  <hyperlinks>
    <hyperlink ref="F3" r:id="rId1" xr:uid="{52E71803-8914-8544-A7D9-C4D01A32A47D}"/>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536B6-2554-A94F-BC7C-B92CFF556C12}">
  <dimension ref="A1:G81"/>
  <sheetViews>
    <sheetView workbookViewId="0">
      <pane ySplit="1" topLeftCell="A61" activePane="bottomLeft" state="frozen"/>
      <selection pane="bottomLeft" activeCell="A81" sqref="A79:A81"/>
    </sheetView>
  </sheetViews>
  <sheetFormatPr baseColWidth="10" defaultRowHeight="15.75" x14ac:dyDescent="0.25"/>
  <cols>
    <col min="1" max="1" width="65.125" style="35" customWidth="1"/>
    <col min="2" max="2" width="10.875" style="21"/>
    <col min="3" max="3" width="23.625" style="21" customWidth="1"/>
    <col min="4" max="4" width="10.875" style="21"/>
    <col min="5" max="5" width="7" style="21" customWidth="1"/>
    <col min="6" max="6" width="101.625" customWidth="1"/>
    <col min="7" max="7" width="64.5" customWidth="1"/>
  </cols>
  <sheetData>
    <row r="1" spans="1:7" x14ac:dyDescent="0.25">
      <c r="A1" s="33" t="s">
        <v>239</v>
      </c>
      <c r="B1" s="33" t="s">
        <v>78</v>
      </c>
      <c r="C1" s="33" t="s">
        <v>79</v>
      </c>
      <c r="D1" s="66" t="s">
        <v>80</v>
      </c>
      <c r="E1" s="66" t="s">
        <v>81</v>
      </c>
      <c r="F1" s="22" t="s">
        <v>82</v>
      </c>
    </row>
    <row r="2" spans="1:7" s="21" customFormat="1" ht="18.95" customHeight="1" x14ac:dyDescent="0.25">
      <c r="A2" s="80" t="s">
        <v>270</v>
      </c>
      <c r="B2" s="48"/>
      <c r="C2" s="48"/>
      <c r="D2" s="6"/>
      <c r="E2" s="6"/>
      <c r="F2" s="81" t="s">
        <v>271</v>
      </c>
      <c r="G2" s="34" t="s">
        <v>443</v>
      </c>
    </row>
    <row r="3" spans="1:7" s="10" customFormat="1" ht="31.5" x14ac:dyDescent="0.25">
      <c r="A3" s="35" t="s">
        <v>272</v>
      </c>
      <c r="B3" s="35">
        <v>2024</v>
      </c>
      <c r="C3" s="35" t="s">
        <v>444</v>
      </c>
      <c r="D3" s="77" t="s">
        <v>3</v>
      </c>
      <c r="E3" s="35">
        <v>0</v>
      </c>
      <c r="F3" s="20" t="s">
        <v>445</v>
      </c>
      <c r="G3" s="20" t="s">
        <v>470</v>
      </c>
    </row>
    <row r="4" spans="1:7" s="10" customFormat="1" x14ac:dyDescent="0.25">
      <c r="A4" s="35" t="s">
        <v>273</v>
      </c>
      <c r="B4" s="35">
        <v>2024</v>
      </c>
      <c r="C4" s="35" t="s">
        <v>446</v>
      </c>
      <c r="D4" s="77" t="s">
        <v>3</v>
      </c>
      <c r="E4" s="35">
        <v>0</v>
      </c>
      <c r="F4" s="20" t="s">
        <v>447</v>
      </c>
    </row>
    <row r="5" spans="1:7" x14ac:dyDescent="0.25">
      <c r="A5" s="14" t="s">
        <v>274</v>
      </c>
      <c r="B5" s="52"/>
      <c r="C5" s="52"/>
      <c r="D5" s="72"/>
      <c r="E5" s="52"/>
      <c r="F5" s="15"/>
    </row>
    <row r="6" spans="1:7" s="10" customFormat="1" x14ac:dyDescent="0.25">
      <c r="A6" s="35" t="s">
        <v>275</v>
      </c>
      <c r="B6" s="35">
        <v>2024</v>
      </c>
      <c r="C6" s="35" t="s">
        <v>449</v>
      </c>
      <c r="D6" s="35" t="s">
        <v>3</v>
      </c>
      <c r="E6" s="35">
        <v>0</v>
      </c>
      <c r="F6" s="20" t="s">
        <v>448</v>
      </c>
    </row>
    <row r="7" spans="1:7" ht="31.5" x14ac:dyDescent="0.25">
      <c r="A7" s="35" t="s">
        <v>276</v>
      </c>
      <c r="B7" s="21">
        <v>2024</v>
      </c>
      <c r="C7" s="21" t="s">
        <v>450</v>
      </c>
      <c r="D7" s="21" t="s">
        <v>3</v>
      </c>
      <c r="E7" s="21">
        <v>0</v>
      </c>
      <c r="F7" s="27" t="s">
        <v>451</v>
      </c>
    </row>
    <row r="8" spans="1:7" ht="31.5" x14ac:dyDescent="0.25">
      <c r="A8" s="35" t="s">
        <v>277</v>
      </c>
      <c r="B8" s="21">
        <v>2024</v>
      </c>
      <c r="C8" s="21" t="s">
        <v>452</v>
      </c>
      <c r="D8" s="21" t="s">
        <v>10</v>
      </c>
      <c r="E8" s="21">
        <v>1</v>
      </c>
      <c r="F8" s="27" t="s">
        <v>453</v>
      </c>
    </row>
    <row r="9" spans="1:7" ht="31.5" x14ac:dyDescent="0.25">
      <c r="A9" s="35" t="s">
        <v>454</v>
      </c>
      <c r="B9" s="21">
        <v>2024</v>
      </c>
      <c r="C9" s="21" t="s">
        <v>455</v>
      </c>
      <c r="D9" s="21" t="s">
        <v>3</v>
      </c>
      <c r="E9" s="21">
        <v>0</v>
      </c>
      <c r="F9" s="27" t="s">
        <v>456</v>
      </c>
    </row>
    <row r="10" spans="1:7" x14ac:dyDescent="0.25">
      <c r="A10" s="78" t="s">
        <v>278</v>
      </c>
      <c r="B10" s="21">
        <v>2024</v>
      </c>
      <c r="C10" s="21" t="s">
        <v>457</v>
      </c>
      <c r="D10" s="21" t="s">
        <v>3</v>
      </c>
      <c r="E10" s="21">
        <v>0</v>
      </c>
      <c r="F10" s="27" t="s">
        <v>458</v>
      </c>
    </row>
    <row r="11" spans="1:7" ht="31.5" x14ac:dyDescent="0.25">
      <c r="A11" s="14" t="s">
        <v>279</v>
      </c>
      <c r="B11" s="21">
        <v>2024</v>
      </c>
      <c r="C11" s="21" t="s">
        <v>459</v>
      </c>
      <c r="D11" s="21" t="s">
        <v>10</v>
      </c>
      <c r="E11" s="21">
        <v>1</v>
      </c>
      <c r="F11" s="82" t="s">
        <v>460</v>
      </c>
    </row>
    <row r="12" spans="1:7" ht="31.5" x14ac:dyDescent="0.25">
      <c r="A12" s="79" t="s">
        <v>281</v>
      </c>
      <c r="B12" s="21">
        <v>2024</v>
      </c>
      <c r="C12" s="21" t="s">
        <v>463</v>
      </c>
      <c r="D12" s="21" t="s">
        <v>10</v>
      </c>
      <c r="E12" s="21">
        <v>1</v>
      </c>
      <c r="F12" s="27" t="s">
        <v>464</v>
      </c>
    </row>
    <row r="13" spans="1:7" ht="31.5" x14ac:dyDescent="0.25">
      <c r="A13" s="14" t="s">
        <v>280</v>
      </c>
      <c r="B13" s="21">
        <v>2024</v>
      </c>
      <c r="C13" s="21" t="s">
        <v>461</v>
      </c>
      <c r="D13" s="21" t="s">
        <v>3</v>
      </c>
      <c r="E13" s="21">
        <v>0</v>
      </c>
      <c r="F13" s="27" t="s">
        <v>462</v>
      </c>
    </row>
    <row r="14" spans="1:7" x14ac:dyDescent="0.25">
      <c r="A14" s="191" t="s">
        <v>267</v>
      </c>
      <c r="E14" s="21">
        <v>10</v>
      </c>
    </row>
    <row r="15" spans="1:7" x14ac:dyDescent="0.25">
      <c r="A15" s="191" t="s">
        <v>268</v>
      </c>
      <c r="E15" s="21">
        <v>3</v>
      </c>
    </row>
    <row r="16" spans="1:7" x14ac:dyDescent="0.25">
      <c r="A16" s="191" t="s">
        <v>311</v>
      </c>
      <c r="E16" s="17">
        <v>30</v>
      </c>
    </row>
    <row r="20" spans="1:6" x14ac:dyDescent="0.25">
      <c r="A20" s="80" t="s">
        <v>270</v>
      </c>
      <c r="B20" s="70"/>
      <c r="C20" s="48"/>
      <c r="D20" s="6"/>
      <c r="E20" s="6"/>
      <c r="F20" s="81"/>
    </row>
    <row r="21" spans="1:6" ht="31.5" x14ac:dyDescent="0.25">
      <c r="A21" s="35" t="s">
        <v>272</v>
      </c>
      <c r="B21" s="35">
        <v>2023</v>
      </c>
      <c r="C21" s="35" t="s">
        <v>444</v>
      </c>
      <c r="D21" s="77" t="s">
        <v>3</v>
      </c>
      <c r="E21" s="35">
        <v>0</v>
      </c>
      <c r="F21" s="20" t="s">
        <v>471</v>
      </c>
    </row>
    <row r="22" spans="1:6" x14ac:dyDescent="0.25">
      <c r="A22" s="35" t="s">
        <v>273</v>
      </c>
      <c r="B22" s="35">
        <v>2023</v>
      </c>
      <c r="C22" s="35" t="s">
        <v>446</v>
      </c>
      <c r="D22" s="77" t="s">
        <v>3</v>
      </c>
      <c r="E22" s="35">
        <v>0</v>
      </c>
      <c r="F22" s="20" t="s">
        <v>467</v>
      </c>
    </row>
    <row r="23" spans="1:6" x14ac:dyDescent="0.25">
      <c r="A23" s="14" t="s">
        <v>274</v>
      </c>
      <c r="B23" s="52"/>
      <c r="C23" s="52"/>
      <c r="D23" s="72"/>
      <c r="E23" s="52"/>
      <c r="F23" s="15"/>
    </row>
    <row r="24" spans="1:6" x14ac:dyDescent="0.25">
      <c r="A24" s="35" t="s">
        <v>275</v>
      </c>
      <c r="B24" s="35">
        <v>2023</v>
      </c>
      <c r="C24" s="35" t="s">
        <v>449</v>
      </c>
      <c r="D24" s="35" t="s">
        <v>3</v>
      </c>
      <c r="E24" s="35">
        <v>0</v>
      </c>
      <c r="F24" s="20" t="s">
        <v>472</v>
      </c>
    </row>
    <row r="25" spans="1:6" ht="31.5" x14ac:dyDescent="0.25">
      <c r="A25" s="35" t="s">
        <v>276</v>
      </c>
      <c r="B25" s="35">
        <v>2023</v>
      </c>
      <c r="C25" s="21" t="s">
        <v>450</v>
      </c>
      <c r="D25" s="21" t="s">
        <v>3</v>
      </c>
      <c r="E25" s="21">
        <v>0</v>
      </c>
      <c r="F25" s="27" t="s">
        <v>492</v>
      </c>
    </row>
    <row r="26" spans="1:6" x14ac:dyDescent="0.25">
      <c r="A26" s="35" t="s">
        <v>277</v>
      </c>
      <c r="B26" s="35">
        <v>2023</v>
      </c>
      <c r="C26" s="21" t="s">
        <v>478</v>
      </c>
      <c r="D26" s="21" t="s">
        <v>3</v>
      </c>
      <c r="E26" s="21">
        <v>0</v>
      </c>
      <c r="F26" s="27" t="s">
        <v>477</v>
      </c>
    </row>
    <row r="27" spans="1:6" x14ac:dyDescent="0.25">
      <c r="A27" s="35" t="s">
        <v>454</v>
      </c>
      <c r="B27" s="35">
        <v>2023</v>
      </c>
      <c r="C27" s="21" t="s">
        <v>469</v>
      </c>
      <c r="D27" s="21" t="s">
        <v>3</v>
      </c>
      <c r="E27" s="21">
        <v>0</v>
      </c>
      <c r="F27" s="27" t="s">
        <v>468</v>
      </c>
    </row>
    <row r="28" spans="1:6" x14ac:dyDescent="0.25">
      <c r="A28" s="78" t="s">
        <v>278</v>
      </c>
      <c r="B28" s="35">
        <v>2023</v>
      </c>
      <c r="C28" s="21" t="s">
        <v>457</v>
      </c>
      <c r="D28" s="21" t="s">
        <v>3</v>
      </c>
      <c r="E28" s="21">
        <v>0</v>
      </c>
      <c r="F28" s="27" t="s">
        <v>479</v>
      </c>
    </row>
    <row r="29" spans="1:6" x14ac:dyDescent="0.25">
      <c r="A29" s="14" t="s">
        <v>279</v>
      </c>
      <c r="B29" s="35">
        <v>2023</v>
      </c>
      <c r="C29" s="21" t="s">
        <v>484</v>
      </c>
      <c r="D29" s="21" t="s">
        <v>3</v>
      </c>
      <c r="E29" s="21">
        <v>0</v>
      </c>
      <c r="F29" s="82" t="s">
        <v>487</v>
      </c>
    </row>
    <row r="30" spans="1:6" ht="31.5" x14ac:dyDescent="0.25">
      <c r="A30" s="79" t="s">
        <v>281</v>
      </c>
      <c r="B30" s="35">
        <v>2023</v>
      </c>
      <c r="C30" s="21" t="s">
        <v>466</v>
      </c>
      <c r="D30" s="21" t="s">
        <v>10</v>
      </c>
      <c r="E30" s="21">
        <v>1</v>
      </c>
      <c r="F30" s="27" t="s">
        <v>465</v>
      </c>
    </row>
    <row r="31" spans="1:6" x14ac:dyDescent="0.25">
      <c r="A31" s="14" t="s">
        <v>280</v>
      </c>
      <c r="B31" s="35">
        <v>2023</v>
      </c>
      <c r="C31" s="21" t="s">
        <v>489</v>
      </c>
      <c r="D31" s="21" t="s">
        <v>3</v>
      </c>
      <c r="E31" s="21">
        <v>0</v>
      </c>
      <c r="F31" s="27" t="s">
        <v>488</v>
      </c>
    </row>
    <row r="32" spans="1:6" x14ac:dyDescent="0.25">
      <c r="A32" s="191" t="s">
        <v>267</v>
      </c>
      <c r="E32" s="21">
        <v>10</v>
      </c>
    </row>
    <row r="33" spans="1:6" x14ac:dyDescent="0.25">
      <c r="A33" s="191" t="s">
        <v>268</v>
      </c>
      <c r="E33" s="192">
        <v>1</v>
      </c>
    </row>
    <row r="34" spans="1:6" x14ac:dyDescent="0.25">
      <c r="A34" s="191" t="s">
        <v>670</v>
      </c>
      <c r="E34" s="17">
        <v>10</v>
      </c>
    </row>
    <row r="37" spans="1:6" x14ac:dyDescent="0.25">
      <c r="A37" s="80" t="s">
        <v>270</v>
      </c>
      <c r="B37" s="70"/>
      <c r="C37" s="48"/>
      <c r="D37" s="6"/>
      <c r="E37" s="6"/>
      <c r="F37" s="81"/>
    </row>
    <row r="38" spans="1:6" x14ac:dyDescent="0.25">
      <c r="A38" s="35" t="s">
        <v>273</v>
      </c>
      <c r="B38" s="35">
        <v>2022</v>
      </c>
      <c r="C38" s="35" t="s">
        <v>446</v>
      </c>
      <c r="D38" s="77" t="s">
        <v>3</v>
      </c>
      <c r="E38" s="35">
        <v>0</v>
      </c>
      <c r="F38" s="20" t="s">
        <v>467</v>
      </c>
    </row>
    <row r="39" spans="1:6" x14ac:dyDescent="0.25">
      <c r="A39" s="14" t="s">
        <v>274</v>
      </c>
      <c r="B39" s="52"/>
      <c r="C39" s="52"/>
      <c r="D39" s="72"/>
      <c r="E39" s="52"/>
      <c r="F39" s="15"/>
    </row>
    <row r="40" spans="1:6" x14ac:dyDescent="0.25">
      <c r="A40" s="35" t="s">
        <v>275</v>
      </c>
      <c r="B40" s="35">
        <v>2022</v>
      </c>
      <c r="C40" s="35" t="s">
        <v>449</v>
      </c>
      <c r="D40" s="35" t="s">
        <v>3</v>
      </c>
      <c r="E40" s="35">
        <v>0</v>
      </c>
      <c r="F40" s="20" t="s">
        <v>473</v>
      </c>
    </row>
    <row r="41" spans="1:6" x14ac:dyDescent="0.25">
      <c r="A41" s="35" t="s">
        <v>276</v>
      </c>
      <c r="B41" s="35">
        <v>2022</v>
      </c>
      <c r="C41" s="21" t="s">
        <v>494</v>
      </c>
      <c r="D41" s="21" t="s">
        <v>10</v>
      </c>
      <c r="E41" s="21">
        <v>1</v>
      </c>
      <c r="F41" s="27" t="s">
        <v>493</v>
      </c>
    </row>
    <row r="42" spans="1:6" x14ac:dyDescent="0.25">
      <c r="A42" s="35" t="s">
        <v>277</v>
      </c>
      <c r="B42" s="35">
        <v>2022</v>
      </c>
      <c r="C42" s="21" t="s">
        <v>478</v>
      </c>
      <c r="D42" s="21" t="s">
        <v>3</v>
      </c>
      <c r="E42" s="21">
        <v>0</v>
      </c>
      <c r="F42" s="27" t="s">
        <v>477</v>
      </c>
    </row>
    <row r="43" spans="1:6" x14ac:dyDescent="0.25">
      <c r="A43" s="35" t="s">
        <v>454</v>
      </c>
      <c r="B43" s="35">
        <v>2022</v>
      </c>
      <c r="C43" s="21" t="s">
        <v>469</v>
      </c>
      <c r="D43" s="21" t="s">
        <v>3</v>
      </c>
      <c r="E43" s="21">
        <v>0</v>
      </c>
      <c r="F43" s="27" t="s">
        <v>468</v>
      </c>
    </row>
    <row r="44" spans="1:6" x14ac:dyDescent="0.25">
      <c r="A44" s="78" t="s">
        <v>278</v>
      </c>
      <c r="B44" s="35">
        <v>2022</v>
      </c>
      <c r="C44" s="21" t="s">
        <v>457</v>
      </c>
      <c r="D44" s="21" t="s">
        <v>3</v>
      </c>
      <c r="E44" s="21">
        <v>0</v>
      </c>
      <c r="F44" s="27" t="s">
        <v>480</v>
      </c>
    </row>
    <row r="45" spans="1:6" x14ac:dyDescent="0.25">
      <c r="A45" s="14" t="s">
        <v>279</v>
      </c>
      <c r="B45" s="35">
        <v>2022</v>
      </c>
      <c r="C45" s="21" t="s">
        <v>484</v>
      </c>
      <c r="D45" s="21" t="s">
        <v>3</v>
      </c>
      <c r="E45" s="21">
        <v>0</v>
      </c>
      <c r="F45" s="82" t="s">
        <v>486</v>
      </c>
    </row>
    <row r="46" spans="1:6" ht="31.5" x14ac:dyDescent="0.25">
      <c r="A46" s="79" t="s">
        <v>281</v>
      </c>
      <c r="B46" s="35">
        <v>2022</v>
      </c>
      <c r="C46" s="21" t="s">
        <v>466</v>
      </c>
      <c r="D46" s="21" t="s">
        <v>10</v>
      </c>
      <c r="E46" s="21">
        <v>1</v>
      </c>
      <c r="F46" s="27" t="s">
        <v>465</v>
      </c>
    </row>
    <row r="47" spans="1:6" x14ac:dyDescent="0.25">
      <c r="A47" s="14" t="s">
        <v>280</v>
      </c>
      <c r="B47" s="35">
        <v>2022</v>
      </c>
      <c r="C47" s="21" t="s">
        <v>491</v>
      </c>
      <c r="D47" s="21" t="s">
        <v>10</v>
      </c>
      <c r="E47" s="21">
        <v>1</v>
      </c>
      <c r="F47" s="27" t="s">
        <v>490</v>
      </c>
    </row>
    <row r="48" spans="1:6" x14ac:dyDescent="0.25">
      <c r="A48" s="191" t="s">
        <v>267</v>
      </c>
      <c r="E48" s="21">
        <v>9</v>
      </c>
    </row>
    <row r="49" spans="1:6" x14ac:dyDescent="0.25">
      <c r="A49" s="191" t="s">
        <v>268</v>
      </c>
      <c r="E49" s="21">
        <v>3</v>
      </c>
    </row>
    <row r="50" spans="1:6" x14ac:dyDescent="0.25">
      <c r="A50" s="191" t="s">
        <v>666</v>
      </c>
      <c r="E50" s="17">
        <v>33.33</v>
      </c>
    </row>
    <row r="52" spans="1:6" x14ac:dyDescent="0.25">
      <c r="A52" s="80" t="s">
        <v>270</v>
      </c>
      <c r="B52" s="70"/>
      <c r="C52" s="48"/>
      <c r="D52" s="6"/>
      <c r="E52" s="6"/>
      <c r="F52" s="81"/>
    </row>
    <row r="53" spans="1:6" x14ac:dyDescent="0.25">
      <c r="A53" s="35" t="s">
        <v>273</v>
      </c>
      <c r="B53" s="35">
        <v>2021</v>
      </c>
      <c r="C53" s="35" t="s">
        <v>446</v>
      </c>
      <c r="D53" s="77" t="s">
        <v>3</v>
      </c>
      <c r="E53" s="35">
        <v>0</v>
      </c>
      <c r="F53" s="20" t="s">
        <v>467</v>
      </c>
    </row>
    <row r="54" spans="1:6" x14ac:dyDescent="0.25">
      <c r="A54" s="14" t="s">
        <v>274</v>
      </c>
      <c r="B54" s="52"/>
      <c r="C54" s="52"/>
      <c r="D54" s="72"/>
      <c r="E54" s="52"/>
      <c r="F54" s="15"/>
    </row>
    <row r="55" spans="1:6" x14ac:dyDescent="0.25">
      <c r="A55" s="35" t="s">
        <v>275</v>
      </c>
      <c r="B55" s="35">
        <v>2021</v>
      </c>
      <c r="C55" s="35" t="s">
        <v>475</v>
      </c>
      <c r="D55" s="35" t="s">
        <v>10</v>
      </c>
      <c r="E55" s="35">
        <v>1</v>
      </c>
      <c r="F55" s="20" t="s">
        <v>474</v>
      </c>
    </row>
    <row r="56" spans="1:6" x14ac:dyDescent="0.25">
      <c r="A56" s="35" t="s">
        <v>276</v>
      </c>
      <c r="B56" s="35">
        <v>2021</v>
      </c>
      <c r="C56" s="21" t="s">
        <v>494</v>
      </c>
      <c r="D56" s="21" t="s">
        <v>10</v>
      </c>
      <c r="E56" s="21">
        <v>1</v>
      </c>
      <c r="F56" s="27" t="s">
        <v>495</v>
      </c>
    </row>
    <row r="57" spans="1:6" x14ac:dyDescent="0.25">
      <c r="A57" s="35" t="s">
        <v>277</v>
      </c>
      <c r="B57" s="35">
        <v>2021</v>
      </c>
      <c r="C57" s="21" t="s">
        <v>478</v>
      </c>
      <c r="D57" s="21" t="s">
        <v>3</v>
      </c>
      <c r="E57" s="21">
        <v>0</v>
      </c>
      <c r="F57" s="27" t="s">
        <v>477</v>
      </c>
    </row>
    <row r="58" spans="1:6" x14ac:dyDescent="0.25">
      <c r="A58" s="35" t="s">
        <v>454</v>
      </c>
      <c r="B58" s="35">
        <v>2021</v>
      </c>
      <c r="C58" s="21" t="s">
        <v>469</v>
      </c>
      <c r="D58" s="21" t="s">
        <v>3</v>
      </c>
      <c r="E58" s="21">
        <v>0</v>
      </c>
      <c r="F58" s="27" t="s">
        <v>468</v>
      </c>
    </row>
    <row r="59" spans="1:6" x14ac:dyDescent="0.25">
      <c r="A59" s="78" t="s">
        <v>278</v>
      </c>
      <c r="B59" s="35">
        <v>2021</v>
      </c>
      <c r="C59" s="21" t="s">
        <v>457</v>
      </c>
      <c r="D59" s="21" t="s">
        <v>3</v>
      </c>
      <c r="E59" s="21">
        <v>0</v>
      </c>
      <c r="F59" s="27" t="s">
        <v>481</v>
      </c>
    </row>
    <row r="60" spans="1:6" x14ac:dyDescent="0.25">
      <c r="A60" s="14" t="s">
        <v>279</v>
      </c>
      <c r="B60" s="35">
        <v>2021</v>
      </c>
      <c r="C60" s="21" t="s">
        <v>484</v>
      </c>
      <c r="D60" s="21" t="s">
        <v>3</v>
      </c>
      <c r="E60" s="21">
        <v>0</v>
      </c>
      <c r="F60" s="82" t="s">
        <v>485</v>
      </c>
    </row>
    <row r="61" spans="1:6" ht="31.5" x14ac:dyDescent="0.25">
      <c r="A61" s="79" t="s">
        <v>281</v>
      </c>
      <c r="B61" s="35">
        <v>2021</v>
      </c>
      <c r="C61" s="21" t="s">
        <v>466</v>
      </c>
      <c r="D61" s="21" t="s">
        <v>10</v>
      </c>
      <c r="E61" s="21">
        <v>1</v>
      </c>
      <c r="F61" s="27" t="s">
        <v>465</v>
      </c>
    </row>
    <row r="62" spans="1:6" x14ac:dyDescent="0.25">
      <c r="A62" s="14" t="s">
        <v>280</v>
      </c>
      <c r="B62" s="35">
        <v>2021</v>
      </c>
      <c r="C62" s="21" t="s">
        <v>491</v>
      </c>
      <c r="D62" s="21" t="s">
        <v>10</v>
      </c>
      <c r="E62" s="21">
        <v>1</v>
      </c>
      <c r="F62" s="27" t="s">
        <v>490</v>
      </c>
    </row>
    <row r="63" spans="1:6" x14ac:dyDescent="0.25">
      <c r="A63" s="17" t="s">
        <v>267</v>
      </c>
      <c r="E63" s="21">
        <v>9</v>
      </c>
    </row>
    <row r="64" spans="1:6" x14ac:dyDescent="0.25">
      <c r="A64" s="17" t="s">
        <v>268</v>
      </c>
      <c r="D64" s="17"/>
      <c r="E64" s="21">
        <v>4</v>
      </c>
    </row>
    <row r="65" spans="1:6" x14ac:dyDescent="0.25">
      <c r="A65" s="17" t="s">
        <v>660</v>
      </c>
      <c r="E65" s="17">
        <f>400/9</f>
        <v>44.444444444444443</v>
      </c>
    </row>
    <row r="68" spans="1:6" x14ac:dyDescent="0.25">
      <c r="A68" s="80" t="s">
        <v>270</v>
      </c>
      <c r="B68" s="70"/>
      <c r="C68" s="48"/>
      <c r="D68" s="6"/>
      <c r="E68" s="6"/>
      <c r="F68" s="81"/>
    </row>
    <row r="69" spans="1:6" x14ac:dyDescent="0.25">
      <c r="A69" s="35" t="s">
        <v>273</v>
      </c>
      <c r="B69" s="35">
        <v>2020</v>
      </c>
      <c r="C69" s="35" t="s">
        <v>446</v>
      </c>
      <c r="D69" s="84" t="s">
        <v>3</v>
      </c>
      <c r="E69" s="35">
        <v>0</v>
      </c>
      <c r="F69" s="20" t="s">
        <v>496</v>
      </c>
    </row>
    <row r="70" spans="1:6" x14ac:dyDescent="0.25">
      <c r="A70" s="14" t="s">
        <v>274</v>
      </c>
      <c r="B70" s="52"/>
      <c r="C70" s="52"/>
      <c r="D70" s="72"/>
      <c r="E70" s="52"/>
      <c r="F70" s="15"/>
    </row>
    <row r="71" spans="1:6" x14ac:dyDescent="0.25">
      <c r="A71" s="35" t="s">
        <v>275</v>
      </c>
      <c r="B71" s="35">
        <v>2020</v>
      </c>
      <c r="C71" s="35" t="s">
        <v>475</v>
      </c>
      <c r="D71" s="35" t="s">
        <v>10</v>
      </c>
      <c r="E71" s="35">
        <v>1</v>
      </c>
      <c r="F71" s="20" t="s">
        <v>476</v>
      </c>
    </row>
    <row r="72" spans="1:6" x14ac:dyDescent="0.25">
      <c r="A72" s="35" t="s">
        <v>276</v>
      </c>
      <c r="B72" s="35">
        <v>2020</v>
      </c>
      <c r="C72" s="83" t="s">
        <v>75</v>
      </c>
      <c r="D72" s="83"/>
      <c r="E72" s="83"/>
      <c r="F72" s="27"/>
    </row>
    <row r="73" spans="1:6" x14ac:dyDescent="0.25">
      <c r="A73" s="35" t="s">
        <v>277</v>
      </c>
      <c r="B73" s="35">
        <v>2020</v>
      </c>
      <c r="C73" s="21" t="s">
        <v>478</v>
      </c>
      <c r="D73" s="21" t="s">
        <v>3</v>
      </c>
      <c r="E73" s="21">
        <v>0</v>
      </c>
      <c r="F73" s="27" t="s">
        <v>477</v>
      </c>
    </row>
    <row r="74" spans="1:6" x14ac:dyDescent="0.25">
      <c r="A74" s="35" t="s">
        <v>454</v>
      </c>
      <c r="B74" s="35">
        <v>2020</v>
      </c>
      <c r="C74" s="21" t="s">
        <v>469</v>
      </c>
      <c r="D74" s="21" t="s">
        <v>3</v>
      </c>
      <c r="E74" s="21">
        <v>0</v>
      </c>
      <c r="F74" s="27" t="s">
        <v>468</v>
      </c>
    </row>
    <row r="75" spans="1:6" x14ac:dyDescent="0.25">
      <c r="A75" s="78" t="s">
        <v>278</v>
      </c>
      <c r="B75" s="35">
        <v>2020</v>
      </c>
      <c r="C75" s="21" t="s">
        <v>457</v>
      </c>
      <c r="D75" s="21" t="s">
        <v>3</v>
      </c>
      <c r="E75" s="21">
        <v>0</v>
      </c>
      <c r="F75" s="27" t="s">
        <v>482</v>
      </c>
    </row>
    <row r="76" spans="1:6" x14ac:dyDescent="0.25">
      <c r="A76" s="14" t="s">
        <v>279</v>
      </c>
      <c r="B76" s="35">
        <v>2020</v>
      </c>
      <c r="C76" s="21" t="s">
        <v>484</v>
      </c>
      <c r="D76" s="21" t="s">
        <v>3</v>
      </c>
      <c r="E76" s="21">
        <v>0</v>
      </c>
      <c r="F76" s="82" t="s">
        <v>483</v>
      </c>
    </row>
    <row r="77" spans="1:6" ht="31.5" x14ac:dyDescent="0.25">
      <c r="A77" s="79" t="s">
        <v>281</v>
      </c>
      <c r="B77" s="35">
        <v>2020</v>
      </c>
      <c r="C77" s="21" t="s">
        <v>466</v>
      </c>
      <c r="D77" s="21" t="s">
        <v>10</v>
      </c>
      <c r="E77" s="21">
        <v>1</v>
      </c>
      <c r="F77" s="27" t="s">
        <v>465</v>
      </c>
    </row>
    <row r="78" spans="1:6" x14ac:dyDescent="0.25">
      <c r="A78" s="14" t="s">
        <v>280</v>
      </c>
      <c r="B78" s="35">
        <v>2020</v>
      </c>
      <c r="C78" s="21" t="s">
        <v>491</v>
      </c>
      <c r="D78" s="21" t="s">
        <v>10</v>
      </c>
      <c r="E78" s="21">
        <v>1</v>
      </c>
      <c r="F78" s="27" t="s">
        <v>490</v>
      </c>
    </row>
    <row r="79" spans="1:6" x14ac:dyDescent="0.25">
      <c r="A79" s="17" t="s">
        <v>267</v>
      </c>
      <c r="E79" s="21">
        <v>8</v>
      </c>
    </row>
    <row r="80" spans="1:6" x14ac:dyDescent="0.25">
      <c r="A80" s="17" t="s">
        <v>268</v>
      </c>
      <c r="D80" s="17"/>
      <c r="E80" s="21">
        <v>3</v>
      </c>
    </row>
    <row r="81" spans="1:5" x14ac:dyDescent="0.25">
      <c r="A81" s="17" t="s">
        <v>269</v>
      </c>
      <c r="E81" s="17">
        <f>300/8</f>
        <v>37.5</v>
      </c>
    </row>
  </sheetData>
  <hyperlinks>
    <hyperlink ref="F2" r:id="rId1" xr:uid="{D78BA006-E802-9D44-B520-17ED05603B3F}"/>
    <hyperlink ref="G2" r:id="rId2" xr:uid="{76BAB9CB-CFF7-7D4C-B7D9-49F8A491A309}"/>
    <hyperlink ref="F3" r:id="rId3" xr:uid="{0EF4888B-E5AC-A344-8601-91009DF8FB6F}"/>
    <hyperlink ref="F4" r:id="rId4" xr:uid="{ADE05B93-8661-4549-88F2-FFC4740AD82C}"/>
    <hyperlink ref="F6" r:id="rId5" xr:uid="{2C4A8C95-D0A2-3349-B416-C5F83A49D708}"/>
    <hyperlink ref="F7" r:id="rId6" xr:uid="{C4415882-E10D-9343-99B1-BC1844F0ACA5}"/>
    <hyperlink ref="F8" r:id="rId7" xr:uid="{43CD9DAF-7BBC-DF46-B0EC-131627FEF430}"/>
    <hyperlink ref="F9" r:id="rId8" xr:uid="{66BC8C18-C539-C14B-B822-336A7310D74C}"/>
    <hyperlink ref="F10" r:id="rId9" xr:uid="{9D3A4BFC-6EB3-5B40-BC9B-3890435D45DC}"/>
    <hyperlink ref="F11" r:id="rId10" xr:uid="{025C96F6-F128-3249-8C2B-73ACEBBB5E23}"/>
    <hyperlink ref="F13" r:id="rId11" xr:uid="{40AA26BE-DE73-894D-9824-007BE1617552}"/>
    <hyperlink ref="F12" r:id="rId12" xr:uid="{F51D9BD1-5BE6-7043-A892-151B6FF683C9}"/>
    <hyperlink ref="F30" r:id="rId13" xr:uid="{A6749AD0-C972-5645-A9F0-52BF13550C0C}"/>
    <hyperlink ref="F46" r:id="rId14" xr:uid="{8CD0E57B-704F-C54B-A8B2-4897B33D70DF}"/>
    <hyperlink ref="F61" r:id="rId15" xr:uid="{50992BA2-4E7C-8C4B-A66B-E6C92EAA7B7E}"/>
    <hyperlink ref="F77" r:id="rId16" xr:uid="{269A532E-CA39-F149-9349-C311F6E7953B}"/>
    <hyperlink ref="F53" r:id="rId17" location=":~:text=Se%20ha%20desempeñado%20como%20subsecretario,la%20corrupción%20y%20la%20impunidad." xr:uid="{09363BF9-3472-8243-81F5-EE5DBD4FCC7F}"/>
    <hyperlink ref="F38" r:id="rId18" location=":~:text=Se%20ha%20desempeñado%20como%20subsecretario,la%20corrupción%20y%20la%20impunidad." xr:uid="{52D3C478-A976-C342-A2BB-30D92727FB82}"/>
    <hyperlink ref="F22" r:id="rId19" location=":~:text=Se%20ha%20desempeñado%20como%20subsecretario,la%20corrupción%20y%20la%20impunidad." xr:uid="{2C6FF418-B19A-D54B-B3EA-38B1491EBC1F}"/>
    <hyperlink ref="G3" r:id="rId20" xr:uid="{84F4B9CD-7308-3341-A785-B9F7DC76F50F}"/>
    <hyperlink ref="F21" r:id="rId21" xr:uid="{1198C0A6-9550-3242-B776-2AB733A8E78C}"/>
    <hyperlink ref="F24" r:id="rId22" xr:uid="{6E450077-331F-1047-989F-7FC71A08BF25}"/>
    <hyperlink ref="F40" r:id="rId23" xr:uid="{A8945E35-E1EC-5B48-AACC-45638717DFCB}"/>
    <hyperlink ref="F55" r:id="rId24" xr:uid="{4532E2A5-51B7-4343-8584-1CF572E354D3}"/>
    <hyperlink ref="F71" r:id="rId25" xr:uid="{AF79FFD6-4E9B-7E4A-93BE-C6D88D9BC142}"/>
    <hyperlink ref="F73" r:id="rId26" xr:uid="{2D416847-9ACB-E448-9FC4-5AA3F021DDF1}"/>
    <hyperlink ref="F57" r:id="rId27" xr:uid="{8998661D-D09E-8342-9865-F5FFA320FF46}"/>
    <hyperlink ref="F42" r:id="rId28" xr:uid="{B4B7E8B6-5CB5-ED46-8B12-235E95A2CD72}"/>
    <hyperlink ref="F26" r:id="rId29" xr:uid="{17A32928-7D60-3D42-B8F1-3D5DEA24A959}"/>
    <hyperlink ref="F28" r:id="rId30" xr:uid="{D585C909-7461-0C4D-89D4-48E766C84B80}"/>
    <hyperlink ref="F44" r:id="rId31" xr:uid="{CD1AE8A4-391B-844A-A964-502622D86E8E}"/>
    <hyperlink ref="F59" r:id="rId32" xr:uid="{B766868D-DCB7-C546-B916-8033993FB1FF}"/>
    <hyperlink ref="F75" r:id="rId33" display="https://www.jornada.com.mx/2021/06/15/politica/006n1pol" xr:uid="{6FA7CE7C-8357-6D4B-94A7-43C767E8A5A5}"/>
    <hyperlink ref="F76" r:id="rId34" xr:uid="{9891B584-50D4-814D-A80D-9BC644ED4738}"/>
    <hyperlink ref="F60" r:id="rId35" xr:uid="{683637D5-B98A-3E4C-B049-A46CE9B747CF}"/>
    <hyperlink ref="F45" r:id="rId36" xr:uid="{B1C4FF05-6775-0C46-AB8B-9CB2948045C3}"/>
    <hyperlink ref="F29" r:id="rId37" xr:uid="{B333C237-41DB-CF41-A1FD-325FF586B352}"/>
    <hyperlink ref="F31" r:id="rId38" display="https://www.gob.mx/sre/prensa/martha-delgado-presenta-su-renuncia-a-la-subsecretaria-para-asuntos-multilaterales-y-derechos-humanos " xr:uid="{1BC7AA4C-3ECF-C94A-8026-B08E55723F9A}"/>
    <hyperlink ref="F47" r:id="rId39" xr:uid="{F62AB412-D660-D044-B9DB-C7CE3F3594FD}"/>
    <hyperlink ref="F62" r:id="rId40" xr:uid="{375B0926-CD55-7241-AE8E-35EC4247F87D}"/>
    <hyperlink ref="F78" r:id="rId41" xr:uid="{061A181C-54E0-AB41-A79B-893D2EB7542B}"/>
    <hyperlink ref="F25" r:id="rId42" xr:uid="{F463AEC0-A595-624D-A5E0-11725463DFD9}"/>
    <hyperlink ref="F41" r:id="rId43" xr:uid="{5221A050-0755-AB44-A28A-91FBE17AAAF4}"/>
    <hyperlink ref="F56" r:id="rId44" xr:uid="{9737D181-EFC5-1D40-B5A8-EC08D2024D1F}"/>
    <hyperlink ref="F69" r:id="rId45" display="https://www.gob.mx/sre/prensa/director-ejecutivo-del-ime-concluye-sus-funciones" xr:uid="{797F01A4-69C0-0240-86FF-363299014D1D}"/>
  </hyperlinks>
  <pageMargins left="0.7" right="0.7" top="0.75" bottom="0.75" header="0.3" footer="0.3"/>
  <legacyDrawing r:id="rId4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Base</vt:lpstr>
      <vt:lpstr>Ministras y Subsec</vt:lpstr>
      <vt:lpstr>Argentina</vt:lpstr>
      <vt:lpstr>Brasil</vt:lpstr>
      <vt:lpstr>Chile</vt:lpstr>
      <vt:lpstr>Colombia</vt:lpstr>
      <vt:lpstr>Costa Rica</vt:lpstr>
      <vt:lpstr>El Salvador</vt:lpstr>
      <vt:lpstr>México</vt:lpstr>
      <vt:lpstr>Nicaragua</vt:lpstr>
      <vt:lpstr>Perú</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 Borquez" &lt;andres.borquez@uchile.cl&gt;</dc:creator>
  <cp:lastModifiedBy>andresborquez andresborquez</cp:lastModifiedBy>
  <dcterms:created xsi:type="dcterms:W3CDTF">2024-05-12T12:25:48Z</dcterms:created>
  <dcterms:modified xsi:type="dcterms:W3CDTF">2024-08-19T17:30:57Z</dcterms:modified>
</cp:coreProperties>
</file>